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8472" windowHeight="6156" tabRatio="622" activeTab="0"/>
  </bookViews>
  <sheets>
    <sheet name="Budget-2011_12" sheetId="1" r:id="rId1"/>
    <sheet name="Sheet1" sheetId="2" r:id="rId2"/>
  </sheets>
  <definedNames>
    <definedName name="_xlnm.Print_Area" localSheetId="0">'Budget-2011_12'!$A$1:$K$279</definedName>
    <definedName name="_xlnm.Print_Area" localSheetId="1">'Sheet1'!$A$1:$H$45</definedName>
  </definedNames>
  <calcPr fullCalcOnLoad="1"/>
</workbook>
</file>

<file path=xl/sharedStrings.xml><?xml version="1.0" encoding="utf-8"?>
<sst xmlns="http://schemas.openxmlformats.org/spreadsheetml/2006/main" count="617" uniqueCount="230">
  <si>
    <t>K¨v›Ub‡g›U K‡jR h‡kvi</t>
  </si>
  <si>
    <t>Lv‡Zi bvg t</t>
  </si>
  <si>
    <t xml:space="preserve">LvZ b¤^i </t>
  </si>
  <si>
    <t>µg</t>
  </si>
  <si>
    <t>MZ eQ‡ii cÖK…Z Avq</t>
  </si>
  <si>
    <t>MZ eQ‡ii cÖK…Z e¨q</t>
  </si>
  <si>
    <t>m¤¢ve¨ e¨‡qi weeiYx</t>
  </si>
  <si>
    <t>m¤¢ve¨ e¨‡qi cwigvY</t>
  </si>
  <si>
    <t>DØ„Ë</t>
  </si>
  <si>
    <t>NvUwZ</t>
  </si>
  <si>
    <t xml:space="preserve">‡gvU t </t>
  </si>
  <si>
    <t>m¤¢ve¨ Av‡qi cwigvY</t>
  </si>
  <si>
    <t>msL¨v</t>
  </si>
  <si>
    <t xml:space="preserve">m¤¢ve¨ Av‡qi weeiY </t>
  </si>
  <si>
    <t>c~e©eZx© †Ri</t>
  </si>
  <si>
    <t>c~e©eZ©x †Ri</t>
  </si>
  <si>
    <t>c~e©eZ© †Ri</t>
  </si>
  <si>
    <t>wewea</t>
  </si>
  <si>
    <t>‡ivfvi ¯‹vDU wd</t>
  </si>
  <si>
    <t>‡ivfvi ¯‹vDU</t>
  </si>
  <si>
    <t>‡Ri Qvov †gvU Avq</t>
  </si>
  <si>
    <t>UvKv</t>
  </si>
  <si>
    <t>nvi</t>
  </si>
  <si>
    <t>Av`vqKvixi</t>
  </si>
  <si>
    <t>‡gvU</t>
  </si>
  <si>
    <t>¯^v¶i</t>
  </si>
  <si>
    <t>(wWGgGjGÛwm)</t>
  </si>
  <si>
    <t>wbqwgZ WvK LiP</t>
  </si>
  <si>
    <t>wWMÖx</t>
  </si>
  <si>
    <t>me©‡gvUt</t>
  </si>
  <si>
    <t>gvK©vi †cb µq</t>
  </si>
  <si>
    <t>nvwRiv LvZv</t>
  </si>
  <si>
    <t>cvwbi U¨vc µq, cvwbi jvBb ms¯‹vi, cvwbi cv¤ú †givgZ</t>
  </si>
  <si>
    <t>cix¶vi wdm (evwl©K)</t>
  </si>
  <si>
    <t>cwiPqcÎ</t>
  </si>
  <si>
    <t>cwiPqcÎ wd</t>
  </si>
  <si>
    <t xml:space="preserve">cwiPqcÎ ˆZix </t>
  </si>
  <si>
    <t>wi‡cvU© KvW© wdm</t>
  </si>
  <si>
    <t>g~j¨vqb cÖwZ‡e`b KvW© Qvcv‡bv</t>
  </si>
  <si>
    <t>jvB‡eªix KvW© wdm</t>
  </si>
  <si>
    <t>wdmeyK wdm (iwk`) (GKKvjxb)</t>
  </si>
  <si>
    <t>wdm eyK wdm</t>
  </si>
  <si>
    <t>iwk` eB Qvcv‡bv</t>
  </si>
  <si>
    <t>Wªvgv wdm (evwl©K)</t>
  </si>
  <si>
    <t>Wªvgv wdm</t>
  </si>
  <si>
    <t>g¨vMvwRb (evwl©Kx) (evwl©K)</t>
  </si>
  <si>
    <t>g¨vMvwRb (evwl©Kx) evrmwiK</t>
  </si>
  <si>
    <t>mvs¯‹…wZK (evwl©K)</t>
  </si>
  <si>
    <t>mvs¯‹…wZK wdm</t>
  </si>
  <si>
    <t>evwl©K cyi¯‹vi weZibx I mvs¯‹…wZK Abyôvb (cyi¯‹vi mn)</t>
  </si>
  <si>
    <t>RvZxq wk¶v mßvn (Dc‡Rjv †_‡K RvZxq)</t>
  </si>
  <si>
    <t>wWm Gw›Ubvi wej cwi‡kva</t>
  </si>
  <si>
    <t>¯^vaxbZv w`em</t>
  </si>
  <si>
    <t>RvZxq †kvK w`em</t>
  </si>
  <si>
    <t>wgjv` wdm (evwl©K)</t>
  </si>
  <si>
    <t>wgjv` wdm</t>
  </si>
  <si>
    <t>bvgv‡Ri Kvco cwi¯‹vi BZ¨vw`</t>
  </si>
  <si>
    <t>weGbwmwm (evwl©K) wegvb kvLv</t>
  </si>
  <si>
    <t>1Rb wk¶‡Ki 250 UvKv K‡i `vwqZ¡ fvZv</t>
  </si>
  <si>
    <t>‡Rjv †ivfv‡ii Puv`v</t>
  </si>
  <si>
    <t>RvgvbZ GKKvjxb †diZ‡hvM¨ (j¨ve+jvB‡eªix) GKKvjxb</t>
  </si>
  <si>
    <t>QvÎ-QvÎx‡`i Rvgvb‡Zi UvKv †diZ</t>
  </si>
  <si>
    <t>j¨ve‡iUix wdm (GKKvjxb)</t>
  </si>
  <si>
    <t>Kj¨vb wdm</t>
  </si>
  <si>
    <t>µxov wdm (evwl©K)</t>
  </si>
  <si>
    <t>µxov wdm (evrmwiK)</t>
  </si>
  <si>
    <t>cÖv_wgK wPwKrmv</t>
  </si>
  <si>
    <t>cÎcwÎKv wdm (evrmwiK)</t>
  </si>
  <si>
    <t>AwffveK w`em (evwl©K)</t>
  </si>
  <si>
    <t>AwffveK w`em (evrmwiK)</t>
  </si>
  <si>
    <t>wewea wdm</t>
  </si>
  <si>
    <t>G¨vcy‡jU</t>
  </si>
  <si>
    <t>Rb</t>
  </si>
  <si>
    <t>250 UvKv K‡i `yBevi cix¶v wd (mKj QvÎ-QvÎx)</t>
  </si>
  <si>
    <t>K¨v›Ut †ev‡W© Rgv</t>
  </si>
  <si>
    <t>wi‡cvU©KvW© wdm (g~j¨vqb)</t>
  </si>
  <si>
    <t>g¨vMvwRb Qvcv‡bv</t>
  </si>
  <si>
    <t>fwZ© wdm (gvbweK I e¨emvq wk¶v)</t>
  </si>
  <si>
    <t>fwZ© wdm weÁvb</t>
  </si>
  <si>
    <t>QvÎ †eZb (gvbweK I e¨emvq wk¶v)</t>
  </si>
  <si>
    <t>QvÎ †eZb weÁvb kvLv</t>
  </si>
  <si>
    <t>wWMÖx QvÎ †eZb</t>
  </si>
  <si>
    <t>i¶Yv‡e¶Y (gvbweK I e¨emvq wk¶v)</t>
  </si>
  <si>
    <t>i¶Yv‡e¶Y weÁvb</t>
  </si>
  <si>
    <t>e„wË LvZ</t>
  </si>
  <si>
    <t>QvÎ-QvÎx‡`i e„wËi A_© e›Ub</t>
  </si>
  <si>
    <t>K¨v›Ub‡g›U †evW© LvZ</t>
  </si>
  <si>
    <t>QvÎKj¨vb wdm (evwl©K)</t>
  </si>
  <si>
    <t>cÎcwÎKv wdm (Kgbiæg)</t>
  </si>
  <si>
    <t>cy¯ÍK mieivn /eB µq</t>
  </si>
  <si>
    <t>‡iwRt LvZv-8/eB evav‡bv</t>
  </si>
  <si>
    <t>Af¨šÍixY weZK©/mvaviY Ávb cÖwZ‡hvwMZv</t>
  </si>
  <si>
    <t>knx` w`em I AvšÍR©vwZK fvlvw`em</t>
  </si>
  <si>
    <t>bexb eiY Dgv 1g el©</t>
  </si>
  <si>
    <t>‡Rjv †ivfv‡ii Kg©m~wP ev¯Íevqb</t>
  </si>
  <si>
    <t>µxov mvgMÖx µq</t>
  </si>
  <si>
    <t>dzj evMvb cwiPh©v, Pvivµq, exR I KxUbvkK µq</t>
  </si>
  <si>
    <t>‡÷kbvix I ˆ`bw›`b hveZxq LiP I hvZvqvZ</t>
  </si>
  <si>
    <t>†Uwj‡dvb wej</t>
  </si>
  <si>
    <t>Kw¤úDUvivBR G¨v‡Ub‡WÝ †iKW© †gwkb ¯’vcb</t>
  </si>
  <si>
    <t>K‡jR I‡qe mvBU cÖ¯‘Z KiY</t>
  </si>
  <si>
    <t>weZK© cÖwZ‡hvMxZvq AskMÖnY I hvZvqvZ LiP</t>
  </si>
  <si>
    <t>‡iW wµ‡m›U</t>
  </si>
  <si>
    <t>mvgwqK Rvb©vj I wmwW µq</t>
  </si>
  <si>
    <t>RvZxq I ¯’vbxq cwÎKvi wej</t>
  </si>
  <si>
    <t>2| wg. †Mvwe›` fÆvPvh©, mnKvix Aa¨vcK</t>
  </si>
  <si>
    <t xml:space="preserve">D”P-gva¨wgK GKv`k †kªYx </t>
  </si>
  <si>
    <t xml:space="preserve">D”P-gva¨wgK  Øv`k †kªYx </t>
  </si>
  <si>
    <t>wUD‡Uvwiqvj cix¶v+KzBR mvaviY Ávb 8wU</t>
  </si>
  <si>
    <t>QvÎ-QvÎx‡`i KvQ †_‡K RvgvbvZ Av`vq</t>
  </si>
  <si>
    <t>Kw¤úDUvi †Uvbvi, B›Uvi‡bU wej</t>
  </si>
  <si>
    <t>cÖksmv cÎ Qvcv‡bv I MvBW dig</t>
  </si>
  <si>
    <t>4_© †kÖwYi Rb¨ ‡cvlvK µq</t>
  </si>
  <si>
    <t>wi‡cvU© KvW© ˆZixi Rb¨ Kw¤úDUvi µq-2wU</t>
  </si>
  <si>
    <t>Awd‡mi Rb¨ j¨vb ms‡hvM</t>
  </si>
  <si>
    <t>1Rb wk¶‡Ki 200 UvKv K‡i `vwqZ¡ fvZv</t>
  </si>
  <si>
    <t>QvÎ-QvÎx‡`i KvQ †_‡K Av`vq</t>
  </si>
  <si>
    <t>weÁvb †gjv</t>
  </si>
  <si>
    <t>wewea µxov cÖwZ‡hvMxZv</t>
  </si>
  <si>
    <t>jvB‡eªwi (GKKvjxb)</t>
  </si>
  <si>
    <t>cwÎKvq weÁvcb I wewfbœ Qwe ‰Zix eve` e¨q</t>
  </si>
  <si>
    <t>‡K›`ªxq I †Rjv ch©v‡q Puv`v cÖ`vb</t>
  </si>
  <si>
    <t>wewfbœ wefv‡Mi weÁvbvMv‡ii Rb¨ e¨envwiK gvjvgvj µq I Ab¨vb¨ LiP</t>
  </si>
  <si>
    <t>AvšÍ K¬vm µxov cÖwZ‡hvwMZv</t>
  </si>
  <si>
    <t>me©‡gvU =</t>
  </si>
  <si>
    <t>‡Ri Qvov me©‡gvU Avq</t>
  </si>
  <si>
    <t>‡cvKv gvKo cÖwZ‡ivaK Jla</t>
  </si>
  <si>
    <t>Lmov g¨vMvwRb cÖ¯‘Z</t>
  </si>
  <si>
    <t>evwl©K mvwnZ¨ I mvs¯‹…wZK mßvn D`hvcb</t>
  </si>
  <si>
    <t>cÖ‡ek /evwni †PK †cvó wbg©vY</t>
  </si>
  <si>
    <t>bvgvR N‡ii †givgZ, ms¯‹vi I UvBjm&amp; KiY</t>
  </si>
  <si>
    <t>wk¶K/Kg©Pvix‡`i we`vq</t>
  </si>
  <si>
    <t>DËicÎ g~j¨vqb I Z_¨ msi¶‡bi Rb¨ wcÖ›Uvimn Kw¤úDUvi µq</t>
  </si>
  <si>
    <t>Wªvgv I mvs¯‹…wZK Z_¨vw` /BwZnvm msi¶‡bi Rb¨ wWwRUvj AvK©vBf ¯’vcb</t>
  </si>
  <si>
    <t>C`-B wgjv`ybœex I Dgvt cix¶v_x©‡`i we`vq</t>
  </si>
  <si>
    <t>µxov mvgMÖx msi¶Y I †givgZ</t>
  </si>
  <si>
    <t>wewfbœ cÖwk¶‡Y AskMÖnY</t>
  </si>
  <si>
    <t>cÖkœ&amp;cÎ cÖ`k©b I msi¶‡bi Rb¨ gvwëwgwWqv cÖ‡R±i I WKz‡g›U K¨v‡giv µq</t>
  </si>
  <si>
    <t>cy¯Í‡Ki wnmve msi¶‡bi Rb¨ mdUIqvi µq</t>
  </si>
  <si>
    <t>evwl©K µxov cÖwZ‡hvwMZv (wWm‡cø, KzPKvIqv‡Ri cyi¯‹vi, bv¯Ívmn)</t>
  </si>
  <si>
    <t>1| Rbve †gvt †Mvjvg †gv¯Ídv, fvicÖvß Dcva¨¶</t>
  </si>
  <si>
    <t>Af¨šÍixY cix¶vi djvdj WvK‡hv‡M cvVv‡bv</t>
  </si>
  <si>
    <t>gwnjv wkwÿKvM‡Yi Rb¨ Uq‡jU wbg©vY</t>
  </si>
  <si>
    <r>
      <t xml:space="preserve">cwigvY </t>
    </r>
    <r>
      <rPr>
        <sz val="12"/>
        <rFont val="Arial"/>
        <family val="2"/>
      </rPr>
      <t>×</t>
    </r>
    <r>
      <rPr>
        <sz val="12"/>
        <rFont val="SutonnyMJ"/>
        <family val="0"/>
      </rPr>
      <t xml:space="preserve"> msL¨v</t>
    </r>
  </si>
  <si>
    <r>
      <t>jvB‡eªix KvW© cÖ¯‘Z (1000</t>
    </r>
    <r>
      <rPr>
        <sz val="12"/>
        <rFont val="Arial"/>
        <family val="2"/>
      </rPr>
      <t>x</t>
    </r>
    <r>
      <rPr>
        <sz val="12"/>
        <rFont val="SutonnyMJ"/>
        <family val="0"/>
      </rPr>
      <t>5)</t>
    </r>
  </si>
  <si>
    <r>
      <t xml:space="preserve">ev‡RU cÖ¯‘Z KwgwU I ¯^v¶i </t>
    </r>
    <r>
      <rPr>
        <sz val="14"/>
        <rFont val="SutonnyMJ"/>
        <family val="0"/>
      </rPr>
      <t>t</t>
    </r>
  </si>
  <si>
    <t>mdUIqvi ˆZix</t>
  </si>
  <si>
    <t>weRq w`em, Rb¥ w`b</t>
  </si>
  <si>
    <t>imvqb Awjw¤úqvW© I MwYZ Awjw¤úqvW© Ges fvlv cÖwZ‡hvwMZv eve` e¨q, wUDeI‡qj ¯’vcb</t>
  </si>
  <si>
    <t>cix¶v K‡›Uªvj iæ‡g AvmevecÎ ˆZix/ Avc¨vqb †÷kvbvix</t>
  </si>
  <si>
    <t>MZ eQ‡ii e‡Kqv wej</t>
  </si>
  <si>
    <t>Dbœqb Lv‡Z ¯’vbvšÍi</t>
  </si>
  <si>
    <t>†eZb Av`vq eB I ‡iwRóªvi 14</t>
  </si>
  <si>
    <t>dvBj Kfvi I Lvg Qvbv‡bv</t>
  </si>
  <si>
    <t>DcKiY msMÖn</t>
  </si>
  <si>
    <t>wewfbœ cÖwkÿ‡Y AskMÖnY</t>
  </si>
  <si>
    <t>4wU Kw¤úDUvi I 1wU wcÖ›Uvi µq</t>
  </si>
  <si>
    <t>‡K›`ªxq I ‡Rjv †iW wµ‡m›U Kg©m~wP ev¯Íevqb I hvZvqvZ BZ¨vw`</t>
  </si>
  <si>
    <t>c~e©eZx© †Ri (PjwZmn)</t>
  </si>
  <si>
    <t>†mbvKj¨vb e„wË</t>
  </si>
  <si>
    <t>AvmevecÎ (j¨vet †Uwej, Uzj)</t>
  </si>
  <si>
    <t>AwffveK w`e‡mi LiP I Avc¨vqb 2wU</t>
  </si>
  <si>
    <t>gvBK¨v¤úvm</t>
  </si>
  <si>
    <t>cÖm‡c±vm I dig</t>
  </si>
  <si>
    <t>1wU d‡Uv÷¨vU †gwkb µq</t>
  </si>
  <si>
    <t>B‡jwUªK gvjvgvj µq</t>
  </si>
  <si>
    <t>d‡UvKwc, Kvwj, KvMR BZ¨vw`</t>
  </si>
  <si>
    <t>gvB K¨v¤úvm  Gi wej I AvbymvswMK e¨q</t>
  </si>
  <si>
    <t>5wU Kw¤úDUvi µq</t>
  </si>
  <si>
    <t>fwZ© dig weµq (e¨e¯’vcbv wdm)</t>
  </si>
  <si>
    <t>Awd‡mi Rb¨ 2wU Avjwgiv µq</t>
  </si>
  <si>
    <t>AwffveK‡`i emvi Rb¨ †mvdv †mU 2wU</t>
  </si>
  <si>
    <t>fwZ© dig I cÖm‡cKUvm</t>
  </si>
  <si>
    <t>3| Rbve †gvt †gvm‡jg Avjx, wnmve KiYxK</t>
  </si>
  <si>
    <t>‡nvqvBU †evW© ˆZix 4wU</t>
  </si>
  <si>
    <t>GKv‡WwgK K¨v‡jÛvi ˆZix</t>
  </si>
  <si>
    <t>wewfbœ wefv‡Mi weÁvbvMv‡ii Rb¨ Kw¤úDUvi µq-03wU</t>
  </si>
  <si>
    <t>QvÎ Kj¨vY, MZ eQ‡ii e‡Kqv cwi‡kva</t>
  </si>
  <si>
    <t>PjwZ eQ‡i `wi`ª I †gavgx QvÎ/QvÎx‡`i g‡a¨ e›Ub</t>
  </si>
  <si>
    <t>Kw¤úDUvi µq 3wU</t>
  </si>
  <si>
    <t>fwZ© e¨e¯’vcbv wdm</t>
  </si>
  <si>
    <t>Ab¨vb¨ / wewea LiP AvcÖZ¨vwkZ</t>
  </si>
  <si>
    <t>cÖ¯Íve</t>
  </si>
  <si>
    <t>2| b~Zb wm‡jev‡m AvBwU welqwU me QvÎ‡`i Rb¨ Avewk¨K Kiv n‡q‡Q ZvB GLb 750 Rb Qv‡Îi AvBwU e¨envwiK K¬v‡m AšÍZt 30wU Kw¤úDUvi GLbB cÖ‡qvRb ch©vqµ‡g G¸‡jv wKb‡Z n‡e|</t>
  </si>
  <si>
    <t>‡iW wµ‡m›U wd</t>
  </si>
  <si>
    <t>02 †kÖwY K‡ÿ wWwRUvj K¬m iæ‡g iƒcvšÍi KiY</t>
  </si>
  <si>
    <t>cwiPqc‡Îi Z_¨vw` msiÿ‡Yi Rb¨ 3(wZb)wU Kw¤úDUvi µq</t>
  </si>
  <si>
    <t>mvs¯‹…wZK Abyôv‡bi wkíx Kjv Kzkjx‡`i Dcnvi</t>
  </si>
  <si>
    <t>g¨vMvwRb msµvšÍ Z_¨vw` msiÿ‡Yi Rb¨ 2wU Kw¤úDUvi µq</t>
  </si>
  <si>
    <t>¯’vqx AvgvbZ</t>
  </si>
  <si>
    <t>µxov cÖwZ‡hvwMZvi Z_¨vw` msiÿ‡Yi Rb¨ 3wU Kw¤úDUvi µq</t>
  </si>
  <si>
    <t>bvU¨ `‡ji Rb¨ (bvUK ˆZix eve`) e¨q</t>
  </si>
  <si>
    <t>1| 2013-14 A_© eQ‡ii mvgMÖxK ev‡RU Aby‡gv`‡bi Rb¨ Dc¯’vcb Kiv n‡jv|</t>
  </si>
  <si>
    <t xml:space="preserve"> 2013-2014</t>
  </si>
  <si>
    <t>Dgv 1g mvgwqK cix¶v cwiPvjbvq e¨q</t>
  </si>
  <si>
    <t>Dgv el© Dbœqb cix¶v cwiPvjbvq e¨q</t>
  </si>
  <si>
    <t>Dgv cÖvK-wbe©vPbx cix¶v cwiPvjbvq e¨q</t>
  </si>
  <si>
    <t>Dgv wbe©vPbx cix¶v cwiPvjbvq e¨q</t>
  </si>
  <si>
    <t>weGbwmwm dv‡Û cÖ`vb (wkÿ‡Ki m¤§vwbmn)</t>
  </si>
  <si>
    <t>Uq‡jU mvgMÖxK  µq</t>
  </si>
  <si>
    <t>QvÎ Kg iæg bv _vKvq QvÎ‡`i emvi †eÂ ˆZix</t>
  </si>
  <si>
    <t>‡K›`ªxq mgš^q KwgwUi Puv`v I hvZvqvZ</t>
  </si>
  <si>
    <t>K¨v›Ub‡g›U K‡jR, h‡kvi</t>
  </si>
  <si>
    <t>h‡kvi K¨v›Ub‡g›U, h‡kvi</t>
  </si>
  <si>
    <t>µt bs</t>
  </si>
  <si>
    <t>dv‡Û bvg</t>
  </si>
  <si>
    <t>‡Ri</t>
  </si>
  <si>
    <t>Avq</t>
  </si>
  <si>
    <t>‡gvUw¯’wZ</t>
  </si>
  <si>
    <t>e¨q</t>
  </si>
  <si>
    <t>DØ©Ë</t>
  </si>
  <si>
    <t>welqt  2013-14 A_© erm‡ii e‡qR dv‡Û m¤¢ve¨ Avq-e¨‡qi ev‡RU</t>
  </si>
  <si>
    <t>jvB‡eªix KvW©</t>
  </si>
  <si>
    <t>QvÎ Kj¨vY LvZ</t>
  </si>
  <si>
    <t>cwÎKv LvZ/g¨vMvwRb</t>
  </si>
  <si>
    <t>µxov LvZ</t>
  </si>
  <si>
    <t>mvs¯‹…wZK LvZ</t>
  </si>
  <si>
    <t>wi‡cvU© KvW©</t>
  </si>
  <si>
    <t>iwk` eB/ wd eB</t>
  </si>
  <si>
    <t>AwffveK w`em</t>
  </si>
  <si>
    <t>j¨ve‡ivUvix LvZ</t>
  </si>
  <si>
    <t>we,Gb,wm,wm,LvZ</t>
  </si>
  <si>
    <t>‡ivfvi LvZ</t>
  </si>
  <si>
    <t>cix¶v LvZ</t>
  </si>
  <si>
    <t>RvgvbZ LvZ</t>
  </si>
  <si>
    <t>wgjv`</t>
  </si>
  <si>
    <t>Kgbiæg (cÎ/cwÎKv)</t>
  </si>
  <si>
    <t>K¨v›U †evW© LvZ</t>
  </si>
  <si>
    <t>‡iWwµ‡m›U</t>
  </si>
  <si>
    <t>gwbUi I wcÖ‡c±‡`i Avg©‡eë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</si>
</sst>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0.0"/>
    <numFmt numFmtId="167" formatCode="0.000"/>
    <numFmt numFmtId="168" formatCode="0.000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SutonnyMJ"/>
      <family val="0"/>
    </font>
    <font>
      <sz val="13"/>
      <name val="SutonnyMJ"/>
      <family val="0"/>
    </font>
    <font>
      <sz val="12"/>
      <name val="SutonnyMJ"/>
      <family val="0"/>
    </font>
    <font>
      <sz val="14"/>
      <name val="SutonnyMJ"/>
      <family val="0"/>
    </font>
    <font>
      <sz val="16"/>
      <name val="SutonnyMJ"/>
      <family val="0"/>
    </font>
    <font>
      <sz val="20"/>
      <name val="SutonnyMJ"/>
      <family val="0"/>
    </font>
    <font>
      <sz val="10"/>
      <name val="SutonnyMJ"/>
      <family val="0"/>
    </font>
    <font>
      <sz val="18"/>
      <name val="SutonnyMJ"/>
      <family val="0"/>
    </font>
    <font>
      <u val="single"/>
      <sz val="13"/>
      <name val="SutonnyMJ"/>
      <family val="0"/>
    </font>
    <font>
      <i/>
      <sz val="12"/>
      <name val="SutonnyMJ"/>
      <family val="0"/>
    </font>
    <font>
      <sz val="12"/>
      <name val="Arial"/>
      <family val="2"/>
    </font>
    <font>
      <sz val="12"/>
      <name val="SabrenaMJ"/>
      <family val="0"/>
    </font>
    <font>
      <sz val="11"/>
      <name val="SutonnyMJ"/>
      <family val="0"/>
    </font>
    <font>
      <u val="single"/>
      <sz val="14"/>
      <name val="SutonnyMJ"/>
      <family val="0"/>
    </font>
    <font>
      <u val="single"/>
      <sz val="12"/>
      <name val="SutonnyMJ"/>
      <family val="0"/>
    </font>
    <font>
      <sz val="15"/>
      <name val="SutonnyMJ"/>
      <family val="0"/>
    </font>
    <font>
      <b/>
      <u val="single"/>
      <sz val="12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SutonnyMJ"/>
      <family val="0"/>
    </font>
    <font>
      <b/>
      <sz val="14"/>
      <color indexed="8"/>
      <name val="SutonnyMJ"/>
      <family val="0"/>
    </font>
    <font>
      <b/>
      <sz val="13"/>
      <color indexed="8"/>
      <name val="SutonnyMJ"/>
      <family val="0"/>
    </font>
    <font>
      <sz val="13"/>
      <color indexed="8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42" fontId="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justify" vertical="justify"/>
    </xf>
    <xf numFmtId="0" fontId="7" fillId="34" borderId="1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/>
    </xf>
    <xf numFmtId="2" fontId="6" fillId="0" borderId="10" xfId="0" applyNumberFormat="1" applyFont="1" applyFill="1" applyBorder="1" applyAlignment="1">
      <alignment vertical="top"/>
    </xf>
    <xf numFmtId="2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justify"/>
    </xf>
    <xf numFmtId="2" fontId="10" fillId="0" borderId="10" xfId="0" applyNumberFormat="1" applyFont="1" applyFill="1" applyBorder="1" applyAlignment="1">
      <alignment vertical="justify"/>
    </xf>
    <xf numFmtId="0" fontId="20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291</xdr:row>
      <xdr:rowOff>0</xdr:rowOff>
    </xdr:from>
    <xdr:ext cx="8639175" cy="1323975"/>
    <xdr:sp>
      <xdr:nvSpPr>
        <xdr:cNvPr id="1" name="Text Box 15"/>
        <xdr:cNvSpPr txBox="1">
          <a:spLocks noChangeArrowheads="1"/>
        </xdr:cNvSpPr>
      </xdr:nvSpPr>
      <xdr:spPr>
        <a:xfrm>
          <a:off x="2314575" y="67818000"/>
          <a:ext cx="86391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K¨v›Ub‡g›U †evW© KZ…©K 2012-12 A_© eQ‡ii K¨v›Ub‡g›U †ev‡W© RgvK…Z 8950000.00 UvKvi wecix‡Z mvf‚‡m wb‡¤œv³ e¨q eivÏ cÖ¯Íve Kiv n‡q‡Q t
</a:t>
          </a:r>
          <a:r>
            <a:rPr lang="en-US" cap="none" sz="1400" b="1" i="0" u="sng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</a:t>
          </a:r>
          <a:r>
            <a:rPr lang="en-US" cap="none" sz="13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1| ‡eZb fvZv eve`- 
</a:t>
          </a:r>
          <a:r>
            <a:rPr lang="en-US" cap="none" sz="13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2| we`y¨r wej eve`- 
</a:t>
          </a:r>
          <a:r>
            <a:rPr lang="en-US" cap="none" sz="13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3| †givgZ I iÿYv‡eÿY eve`-                    
</a:t>
          </a:r>
          <a:r>
            <a:rPr lang="en-US" cap="none" sz="13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4| Dbœqb Kg©Kv‡Ûi AvIZvq PviZjv feb wbg©v‡Yi bKkv cÖv°jb I Avbymsw½K KvR eve`-
</a:t>
          </a:r>
          <a:r>
            <a:rPr lang="en-US" cap="none" sz="13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5| Pvi Zjv wbg©vY-</a:t>
          </a:r>
          <a:r>
            <a:rPr lang="en-US" cap="none" sz="13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27</xdr:row>
      <xdr:rowOff>57150</xdr:rowOff>
    </xdr:from>
    <xdr:ext cx="6886575" cy="4048125"/>
    <xdr:sp>
      <xdr:nvSpPr>
        <xdr:cNvPr id="1" name="Text Box 1"/>
        <xdr:cNvSpPr txBox="1">
          <a:spLocks noChangeArrowheads="1"/>
        </xdr:cNvSpPr>
      </xdr:nvSpPr>
      <xdr:spPr>
        <a:xfrm>
          <a:off x="95250" y="6153150"/>
          <a:ext cx="6886575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2013-2014 m‡bi e‡qR dv‡Ûi wewfbœ Lv‡Zi (µtbs-01 nB‡Z 21 ch©šÍ) w¯’wZmn m¤¢ve¨ †gvU Avq 1,91,19,531.01 (GK †KvwU GKvbeŸB jÿ Ewbk nvRvi cuvPkZ GKwÎk UvKv GK cqmv gvÎ) Ges m¤¢ve¨ ‡gvU e¨q 1,83,52,318.00 (GK †KvwU wZivwk jÿ evqbœ nvRvi wZbkZ AvVvi UvKv gvÎ) | †gvU w¯’wZ 767213.01 UvKv| ev‡RUwU Aby‡gv`‡bi Rb¨ Dc¯’vb Kiv n‡jv|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(‡evinvbym myjZvb)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       Aa¨¶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K¨v›Ub‡g›U K‡jR, h‡kvi|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ev‡RUwU m`q Aby‡gv`‡bi Rb¨ mycvwik Kiv n‡jv/ n‡jv bv|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K¨v›Ub‡g›U GKwRwKDwUf Awdmvi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h‡kvi K¨v›Ub‡g›U, h‡kvi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ev‡RUwU Aby‡gv`b †`Iqv n‡jv/ n‡jv bv|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mfvcwZ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K¨v›Ub‡g›U †evW©, h‡kvi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           I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       ‡ókb KgvÛvi
</a:t>
          </a:r>
          <a:r>
            <a:rPr lang="en-US" cap="none" sz="1200" b="0" i="0" u="none" baseline="0">
              <a:solidFill>
                <a:srgbClr val="000000"/>
              </a:solidFill>
              <a:latin typeface="SutonnyMJ"/>
              <a:ea typeface="SutonnyMJ"/>
              <a:cs typeface="SutonnyMJ"/>
            </a:rPr>
            <a:t>                                                                                                    h‡kvi †mbvwbevm, h‡kvi|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view="pageBreakPreview" zoomScale="75" zoomScaleSheetLayoutView="75" zoomScalePageLayoutView="0" workbookViewId="0" topLeftCell="A1">
      <selection activeCell="A2" sqref="A2:K2"/>
    </sheetView>
  </sheetViews>
  <sheetFormatPr defaultColWidth="9.140625" defaultRowHeight="12.75"/>
  <cols>
    <col min="1" max="1" width="3.7109375" style="1" customWidth="1"/>
    <col min="2" max="2" width="29.57421875" style="1" customWidth="1"/>
    <col min="3" max="3" width="15.00390625" style="1" customWidth="1"/>
    <col min="4" max="4" width="8.28125" style="5" customWidth="1"/>
    <col min="5" max="5" width="8.00390625" style="5" customWidth="1"/>
    <col min="6" max="6" width="15.00390625" style="1" customWidth="1"/>
    <col min="7" max="7" width="47.28125" style="1" customWidth="1"/>
    <col min="8" max="8" width="15.00390625" style="1" customWidth="1"/>
    <col min="9" max="9" width="15.140625" style="1" customWidth="1"/>
    <col min="10" max="10" width="14.7109375" style="1" customWidth="1"/>
    <col min="11" max="11" width="11.00390625" style="1" customWidth="1"/>
    <col min="12" max="12" width="9.140625" style="10" customWidth="1"/>
    <col min="13" max="13" width="10.140625" style="10" bestFit="1" customWidth="1"/>
    <col min="14" max="16384" width="9.140625" style="10" customWidth="1"/>
  </cols>
  <sheetData>
    <row r="1" spans="1:11" ht="26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>
      <c r="A3" s="86" t="s">
        <v>193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4">
      <c r="A4" s="87" t="s">
        <v>26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7:10" ht="15.75">
      <c r="G5" s="88" t="s">
        <v>106</v>
      </c>
      <c r="H5" s="88"/>
      <c r="I5" s="1">
        <v>770</v>
      </c>
      <c r="J5" s="1" t="s">
        <v>72</v>
      </c>
    </row>
    <row r="6" spans="7:10" ht="15.75">
      <c r="G6" s="83" t="s">
        <v>107</v>
      </c>
      <c r="H6" s="83"/>
      <c r="I6" s="62">
        <v>750</v>
      </c>
      <c r="J6" s="1" t="s">
        <v>72</v>
      </c>
    </row>
    <row r="7" spans="7:10" ht="15.75">
      <c r="G7" s="12"/>
      <c r="H7" s="11" t="s">
        <v>24</v>
      </c>
      <c r="I7" s="1">
        <f>SUM(I5:I6)</f>
        <v>1520</v>
      </c>
      <c r="J7" s="1" t="s">
        <v>72</v>
      </c>
    </row>
    <row r="8" spans="2:10" ht="18">
      <c r="B8" s="13"/>
      <c r="C8" s="13"/>
      <c r="H8" s="14" t="s">
        <v>28</v>
      </c>
      <c r="I8" s="62">
        <v>5</v>
      </c>
      <c r="J8" s="1" t="s">
        <v>72</v>
      </c>
    </row>
    <row r="9" spans="2:10" ht="24" customHeight="1">
      <c r="B9" s="13"/>
      <c r="C9" s="15"/>
      <c r="D9" s="2"/>
      <c r="E9" s="2"/>
      <c r="I9" s="1">
        <f>SUM(I7:I8)</f>
        <v>1525</v>
      </c>
      <c r="J9" s="16" t="s">
        <v>72</v>
      </c>
    </row>
    <row r="10" spans="1:11" ht="18">
      <c r="A10" s="6"/>
      <c r="B10" s="17" t="s">
        <v>2</v>
      </c>
      <c r="C10" s="15">
        <v>1</v>
      </c>
      <c r="D10" s="2"/>
      <c r="E10" s="2"/>
      <c r="F10" s="6"/>
      <c r="G10" s="6"/>
      <c r="H10" s="6"/>
      <c r="I10" s="6"/>
      <c r="J10" s="6"/>
      <c r="K10" s="6"/>
    </row>
    <row r="11" spans="1:11" ht="19.5" customHeight="1">
      <c r="A11" s="6"/>
      <c r="B11" s="17" t="s">
        <v>1</v>
      </c>
      <c r="C11" s="17" t="s">
        <v>33</v>
      </c>
      <c r="D11" s="2"/>
      <c r="E11" s="2"/>
      <c r="F11" s="6"/>
      <c r="G11" s="6"/>
      <c r="H11" s="6"/>
      <c r="I11" s="6"/>
      <c r="J11" s="6"/>
      <c r="K11" s="6"/>
    </row>
    <row r="12" spans="1:11" ht="32.25">
      <c r="A12" s="18" t="s">
        <v>3</v>
      </c>
      <c r="B12" s="18" t="s">
        <v>13</v>
      </c>
      <c r="C12" s="19" t="s">
        <v>4</v>
      </c>
      <c r="D12" s="20" t="s">
        <v>22</v>
      </c>
      <c r="E12" s="21" t="s">
        <v>23</v>
      </c>
      <c r="F12" s="19" t="s">
        <v>11</v>
      </c>
      <c r="G12" s="19" t="s">
        <v>6</v>
      </c>
      <c r="H12" s="18" t="s">
        <v>5</v>
      </c>
      <c r="I12" s="19" t="s">
        <v>7</v>
      </c>
      <c r="J12" s="18" t="s">
        <v>8</v>
      </c>
      <c r="K12" s="18" t="s">
        <v>9</v>
      </c>
    </row>
    <row r="13" spans="1:11" ht="15.75">
      <c r="A13" s="22"/>
      <c r="B13" s="22"/>
      <c r="C13" s="22"/>
      <c r="D13" s="23" t="s">
        <v>21</v>
      </c>
      <c r="E13" s="23" t="s">
        <v>12</v>
      </c>
      <c r="F13" s="22" t="s">
        <v>143</v>
      </c>
      <c r="G13" s="24"/>
      <c r="H13" s="7"/>
      <c r="I13" s="7"/>
      <c r="J13" s="22"/>
      <c r="K13" s="22"/>
    </row>
    <row r="14" spans="1:11" ht="15.75">
      <c r="A14" s="8">
        <v>1</v>
      </c>
      <c r="B14" s="8" t="s">
        <v>15</v>
      </c>
      <c r="C14" s="8"/>
      <c r="D14" s="25"/>
      <c r="E14" s="25"/>
      <c r="F14" s="7">
        <v>189891.1</v>
      </c>
      <c r="G14" s="8"/>
      <c r="H14" s="7"/>
      <c r="I14" s="7"/>
      <c r="J14" s="8"/>
      <c r="K14" s="8"/>
    </row>
    <row r="15" spans="1:11" ht="15.75">
      <c r="A15" s="8">
        <v>2</v>
      </c>
      <c r="B15" s="8" t="s">
        <v>73</v>
      </c>
      <c r="C15" s="8"/>
      <c r="D15" s="25">
        <v>500</v>
      </c>
      <c r="E15" s="25">
        <v>1525</v>
      </c>
      <c r="F15" s="7">
        <f>E15*D15</f>
        <v>762500</v>
      </c>
      <c r="G15" s="8" t="s">
        <v>108</v>
      </c>
      <c r="H15" s="7">
        <v>21155</v>
      </c>
      <c r="I15" s="7">
        <v>30000</v>
      </c>
      <c r="J15" s="8"/>
      <c r="K15" s="8"/>
    </row>
    <row r="16" spans="1:11" ht="15.75">
      <c r="A16" s="8">
        <v>3</v>
      </c>
      <c r="B16" s="8"/>
      <c r="C16" s="8"/>
      <c r="D16" s="25"/>
      <c r="E16" s="25"/>
      <c r="F16" s="7"/>
      <c r="G16" s="26" t="s">
        <v>194</v>
      </c>
      <c r="H16" s="7">
        <v>111000</v>
      </c>
      <c r="I16" s="7">
        <v>190000</v>
      </c>
      <c r="J16" s="8"/>
      <c r="K16" s="8"/>
    </row>
    <row r="17" spans="1:11" ht="15.75">
      <c r="A17" s="8">
        <v>4</v>
      </c>
      <c r="B17" s="8"/>
      <c r="C17" s="8"/>
      <c r="D17" s="25"/>
      <c r="E17" s="25"/>
      <c r="F17" s="7"/>
      <c r="G17" s="27" t="s">
        <v>195</v>
      </c>
      <c r="H17" s="7">
        <v>145493</v>
      </c>
      <c r="I17" s="7">
        <v>190000</v>
      </c>
      <c r="J17" s="8"/>
      <c r="K17" s="8"/>
    </row>
    <row r="18" spans="1:11" ht="15.75">
      <c r="A18" s="8">
        <v>5</v>
      </c>
      <c r="B18" s="8"/>
      <c r="C18" s="8"/>
      <c r="D18" s="25"/>
      <c r="E18" s="25"/>
      <c r="F18" s="7"/>
      <c r="G18" s="27" t="s">
        <v>196</v>
      </c>
      <c r="H18" s="7">
        <v>116047</v>
      </c>
      <c r="I18" s="7">
        <v>150000</v>
      </c>
      <c r="J18" s="8"/>
      <c r="K18" s="8"/>
    </row>
    <row r="19" spans="1:11" ht="15.75">
      <c r="A19" s="8">
        <v>6</v>
      </c>
      <c r="B19" s="8"/>
      <c r="C19" s="8"/>
      <c r="D19" s="25"/>
      <c r="E19" s="25"/>
      <c r="F19" s="7"/>
      <c r="G19" s="27" t="s">
        <v>197</v>
      </c>
      <c r="H19" s="7">
        <v>142174</v>
      </c>
      <c r="I19" s="7">
        <v>200000</v>
      </c>
      <c r="J19" s="8"/>
      <c r="K19" s="8"/>
    </row>
    <row r="20" spans="1:11" ht="15.75">
      <c r="A20" s="8">
        <v>7</v>
      </c>
      <c r="B20" s="8"/>
      <c r="C20" s="8"/>
      <c r="D20" s="25"/>
      <c r="E20" s="25"/>
      <c r="F20" s="7"/>
      <c r="G20" s="8" t="s">
        <v>141</v>
      </c>
      <c r="H20" s="7">
        <v>0</v>
      </c>
      <c r="I20" s="7">
        <v>5000</v>
      </c>
      <c r="J20" s="8"/>
      <c r="K20" s="8"/>
    </row>
    <row r="21" spans="1:11" ht="15.75">
      <c r="A21" s="8">
        <v>8</v>
      </c>
      <c r="B21" s="8"/>
      <c r="C21" s="8"/>
      <c r="D21" s="25"/>
      <c r="E21" s="25"/>
      <c r="F21" s="7"/>
      <c r="G21" s="8" t="s">
        <v>149</v>
      </c>
      <c r="H21" s="7">
        <v>42275</v>
      </c>
      <c r="I21" s="7"/>
      <c r="J21" s="8"/>
      <c r="K21" s="8"/>
    </row>
    <row r="22" spans="1:11" ht="15.75">
      <c r="A22" s="8">
        <v>9</v>
      </c>
      <c r="B22" s="8"/>
      <c r="C22" s="8"/>
      <c r="D22" s="25"/>
      <c r="E22" s="25"/>
      <c r="F22" s="7"/>
      <c r="G22" s="8" t="s">
        <v>174</v>
      </c>
      <c r="H22" s="7">
        <v>24830</v>
      </c>
      <c r="I22" s="7">
        <v>14000</v>
      </c>
      <c r="J22" s="8"/>
      <c r="K22" s="8"/>
    </row>
    <row r="23" spans="1:11" ht="19.5" customHeight="1">
      <c r="A23" s="8">
        <v>10</v>
      </c>
      <c r="B23" s="8"/>
      <c r="C23" s="8"/>
      <c r="D23" s="25"/>
      <c r="E23" s="25"/>
      <c r="F23" s="7"/>
      <c r="G23" s="26" t="s">
        <v>132</v>
      </c>
      <c r="H23" s="7">
        <v>345280</v>
      </c>
      <c r="I23" s="7"/>
      <c r="J23" s="8"/>
      <c r="K23" s="8"/>
    </row>
    <row r="24" spans="1:11" ht="32.25">
      <c r="A24" s="8">
        <v>11</v>
      </c>
      <c r="B24" s="8"/>
      <c r="C24" s="8"/>
      <c r="D24" s="25"/>
      <c r="E24" s="25"/>
      <c r="F24" s="7"/>
      <c r="G24" s="26" t="s">
        <v>137</v>
      </c>
      <c r="H24" s="7">
        <v>156960</v>
      </c>
      <c r="I24" s="63">
        <v>0</v>
      </c>
      <c r="J24" s="8"/>
      <c r="K24" s="8"/>
    </row>
    <row r="25" spans="1:11" ht="15.75">
      <c r="A25" s="8"/>
      <c r="B25" s="8"/>
      <c r="C25" s="8"/>
      <c r="D25" s="25"/>
      <c r="E25" s="25"/>
      <c r="F25" s="7"/>
      <c r="G25" s="26" t="s">
        <v>185</v>
      </c>
      <c r="H25" s="7">
        <v>0</v>
      </c>
      <c r="I25" s="63">
        <v>150000</v>
      </c>
      <c r="J25" s="8"/>
      <c r="K25" s="8"/>
    </row>
    <row r="26" spans="1:13" ht="18">
      <c r="A26" s="28"/>
      <c r="B26" s="28" t="s">
        <v>10</v>
      </c>
      <c r="C26" s="64">
        <v>737000</v>
      </c>
      <c r="D26" s="65"/>
      <c r="E26" s="65"/>
      <c r="F26" s="64">
        <f>SUM(F14:F23)</f>
        <v>952391.1</v>
      </c>
      <c r="G26" s="28"/>
      <c r="H26" s="64">
        <f>SUM(H13:H25)</f>
        <v>1105214</v>
      </c>
      <c r="I26" s="64">
        <f>SUM(I13:I25)</f>
        <v>929000</v>
      </c>
      <c r="J26" s="64">
        <f>F26-I26</f>
        <v>23391.099999999977</v>
      </c>
      <c r="K26" s="28">
        <f>IF(J26&lt;0,J26,0)</f>
        <v>0</v>
      </c>
      <c r="M26" s="29">
        <f>I26+I37+I48+I60+I70+I80+I93+I113+I123+I131+I142+I163+I172+I183+I192+I208+I218+I227+I254</f>
        <v>8932588</v>
      </c>
    </row>
    <row r="27" spans="3:6" ht="21">
      <c r="C27" s="85" t="s">
        <v>20</v>
      </c>
      <c r="D27" s="85"/>
      <c r="E27" s="85"/>
      <c r="F27" s="30">
        <f>SUM(F15:F23)</f>
        <v>762500</v>
      </c>
    </row>
    <row r="28" spans="2:3" ht="18">
      <c r="B28" s="31" t="s">
        <v>2</v>
      </c>
      <c r="C28" s="13">
        <v>2</v>
      </c>
    </row>
    <row r="29" spans="2:3" ht="18">
      <c r="B29" s="31" t="s">
        <v>1</v>
      </c>
      <c r="C29" s="31" t="s">
        <v>34</v>
      </c>
    </row>
    <row r="30" spans="1:11" ht="32.25">
      <c r="A30" s="18" t="s">
        <v>3</v>
      </c>
      <c r="B30" s="18" t="s">
        <v>13</v>
      </c>
      <c r="C30" s="19" t="s">
        <v>4</v>
      </c>
      <c r="D30" s="20" t="s">
        <v>22</v>
      </c>
      <c r="E30" s="21" t="s">
        <v>23</v>
      </c>
      <c r="F30" s="19" t="s">
        <v>11</v>
      </c>
      <c r="G30" s="19" t="s">
        <v>6</v>
      </c>
      <c r="H30" s="19" t="s">
        <v>5</v>
      </c>
      <c r="I30" s="19" t="s">
        <v>7</v>
      </c>
      <c r="J30" s="18" t="s">
        <v>8</v>
      </c>
      <c r="K30" s="18" t="s">
        <v>9</v>
      </c>
    </row>
    <row r="31" spans="1:11" ht="15.75">
      <c r="A31" s="22"/>
      <c r="B31" s="22"/>
      <c r="C31" s="22"/>
      <c r="D31" s="23" t="s">
        <v>21</v>
      </c>
      <c r="E31" s="23" t="s">
        <v>12</v>
      </c>
      <c r="F31" s="22" t="s">
        <v>143</v>
      </c>
      <c r="G31" s="24"/>
      <c r="H31" s="32"/>
      <c r="I31" s="22"/>
      <c r="J31" s="22"/>
      <c r="K31" s="22"/>
    </row>
    <row r="32" spans="1:11" ht="15.75">
      <c r="A32" s="8">
        <v>1</v>
      </c>
      <c r="B32" s="8" t="s">
        <v>15</v>
      </c>
      <c r="C32" s="8"/>
      <c r="D32" s="25"/>
      <c r="E32" s="25"/>
      <c r="F32" s="7">
        <v>104471</v>
      </c>
      <c r="G32" s="24" t="s">
        <v>150</v>
      </c>
      <c r="H32" s="32">
        <v>14400</v>
      </c>
      <c r="I32" s="32">
        <v>0</v>
      </c>
      <c r="J32" s="22"/>
      <c r="K32" s="22"/>
    </row>
    <row r="33" spans="1:11" s="33" customFormat="1" ht="18">
      <c r="A33" s="8">
        <v>2</v>
      </c>
      <c r="B33" s="8" t="s">
        <v>35</v>
      </c>
      <c r="C33" s="8"/>
      <c r="D33" s="25">
        <v>150</v>
      </c>
      <c r="E33" s="25">
        <v>770</v>
      </c>
      <c r="F33" s="7">
        <f>E33*D33</f>
        <v>115500</v>
      </c>
      <c r="G33" s="26" t="s">
        <v>36</v>
      </c>
      <c r="H33" s="32">
        <v>17521</v>
      </c>
      <c r="I33" s="7">
        <v>40000</v>
      </c>
      <c r="J33" s="8"/>
      <c r="K33" s="8"/>
    </row>
    <row r="34" spans="1:11" ht="15.75">
      <c r="A34" s="8">
        <v>3</v>
      </c>
      <c r="B34" s="8"/>
      <c r="C34" s="8"/>
      <c r="D34" s="25"/>
      <c r="E34" s="25"/>
      <c r="F34" s="7"/>
      <c r="G34" s="8" t="s">
        <v>99</v>
      </c>
      <c r="H34" s="7">
        <v>95475</v>
      </c>
      <c r="I34" s="7">
        <v>0</v>
      </c>
      <c r="J34" s="8"/>
      <c r="K34" s="8"/>
    </row>
    <row r="35" spans="1:11" ht="15.75">
      <c r="A35" s="8">
        <v>4</v>
      </c>
      <c r="B35" s="8"/>
      <c r="C35" s="8"/>
      <c r="D35" s="25"/>
      <c r="E35" s="25"/>
      <c r="F35" s="7"/>
      <c r="G35" s="8" t="s">
        <v>170</v>
      </c>
      <c r="H35" s="7"/>
      <c r="I35" s="7">
        <v>30000</v>
      </c>
      <c r="J35" s="8"/>
      <c r="K35" s="8"/>
    </row>
    <row r="36" spans="1:11" ht="15.75">
      <c r="A36" s="8">
        <v>5</v>
      </c>
      <c r="B36" s="8"/>
      <c r="C36" s="8"/>
      <c r="D36" s="25"/>
      <c r="E36" s="25"/>
      <c r="F36" s="7"/>
      <c r="G36" s="8" t="s">
        <v>186</v>
      </c>
      <c r="H36" s="7">
        <v>0</v>
      </c>
      <c r="I36" s="7">
        <v>120000</v>
      </c>
      <c r="J36" s="8"/>
      <c r="K36" s="8"/>
    </row>
    <row r="37" spans="1:11" ht="18">
      <c r="A37" s="28"/>
      <c r="B37" s="28" t="s">
        <v>10</v>
      </c>
      <c r="C37" s="64">
        <v>116100</v>
      </c>
      <c r="D37" s="65"/>
      <c r="E37" s="65"/>
      <c r="F37" s="64">
        <f>SUM(F32:F35)</f>
        <v>219971</v>
      </c>
      <c r="G37" s="28"/>
      <c r="H37" s="64">
        <f>SUM(H31:H36)</f>
        <v>127396</v>
      </c>
      <c r="I37" s="64">
        <f>SUM(I31:I36)</f>
        <v>190000</v>
      </c>
      <c r="J37" s="64">
        <f>F37-I37</f>
        <v>29971</v>
      </c>
      <c r="K37" s="28">
        <f>IF(J37&lt;0,J37,0)</f>
        <v>0</v>
      </c>
    </row>
    <row r="38" spans="1:11" s="33" customFormat="1" ht="21">
      <c r="A38" s="1"/>
      <c r="B38" s="1"/>
      <c r="C38" s="85" t="s">
        <v>20</v>
      </c>
      <c r="D38" s="85"/>
      <c r="E38" s="85"/>
      <c r="F38" s="30">
        <f>SUM(F33:F35)</f>
        <v>115500</v>
      </c>
      <c r="G38" s="1"/>
      <c r="H38" s="1"/>
      <c r="I38" s="1"/>
      <c r="J38" s="1"/>
      <c r="K38" s="1"/>
    </row>
    <row r="39" spans="1:11" ht="18">
      <c r="A39" s="6"/>
      <c r="B39" s="17" t="s">
        <v>2</v>
      </c>
      <c r="C39" s="15">
        <v>3</v>
      </c>
      <c r="D39" s="2"/>
      <c r="E39" s="2"/>
      <c r="F39" s="6"/>
      <c r="G39" s="6"/>
      <c r="H39" s="6"/>
      <c r="I39" s="6"/>
      <c r="J39" s="6"/>
      <c r="K39" s="6"/>
    </row>
    <row r="40" spans="1:11" ht="18">
      <c r="A40" s="6"/>
      <c r="B40" s="17" t="s">
        <v>1</v>
      </c>
      <c r="C40" s="15" t="s">
        <v>75</v>
      </c>
      <c r="D40" s="2"/>
      <c r="E40" s="2"/>
      <c r="F40" s="6"/>
      <c r="G40" s="6"/>
      <c r="H40" s="6"/>
      <c r="I40" s="6"/>
      <c r="J40" s="6"/>
      <c r="K40" s="6"/>
    </row>
    <row r="41" spans="1:11" s="34" customFormat="1" ht="32.25">
      <c r="A41" s="19" t="s">
        <v>3</v>
      </c>
      <c r="B41" s="19" t="s">
        <v>13</v>
      </c>
      <c r="C41" s="19" t="s">
        <v>4</v>
      </c>
      <c r="D41" s="20" t="s">
        <v>22</v>
      </c>
      <c r="E41" s="21" t="s">
        <v>23</v>
      </c>
      <c r="F41" s="19" t="s">
        <v>11</v>
      </c>
      <c r="G41" s="19" t="s">
        <v>6</v>
      </c>
      <c r="H41" s="19" t="s">
        <v>5</v>
      </c>
      <c r="I41" s="19" t="s">
        <v>7</v>
      </c>
      <c r="J41" s="19" t="s">
        <v>8</v>
      </c>
      <c r="K41" s="19" t="s">
        <v>9</v>
      </c>
    </row>
    <row r="42" spans="1:11" ht="15.75">
      <c r="A42" s="35"/>
      <c r="B42" s="35"/>
      <c r="C42" s="35"/>
      <c r="D42" s="36" t="s">
        <v>21</v>
      </c>
      <c r="E42" s="36" t="s">
        <v>12</v>
      </c>
      <c r="F42" s="35" t="s">
        <v>143</v>
      </c>
      <c r="G42" s="24"/>
      <c r="H42" s="35"/>
      <c r="I42" s="37"/>
      <c r="J42" s="35"/>
      <c r="K42" s="22"/>
    </row>
    <row r="43" spans="1:11" ht="15.75">
      <c r="A43" s="8">
        <v>1</v>
      </c>
      <c r="B43" s="8" t="s">
        <v>16</v>
      </c>
      <c r="C43" s="8"/>
      <c r="D43" s="25"/>
      <c r="E43" s="25"/>
      <c r="F43" s="7">
        <v>89892</v>
      </c>
      <c r="G43" s="8"/>
      <c r="H43" s="7"/>
      <c r="I43" s="37"/>
      <c r="J43" s="35"/>
      <c r="K43" s="22"/>
    </row>
    <row r="44" spans="1:11" ht="15.75">
      <c r="A44" s="8">
        <v>2</v>
      </c>
      <c r="B44" s="8" t="s">
        <v>37</v>
      </c>
      <c r="C44" s="8"/>
      <c r="D44" s="25">
        <v>75</v>
      </c>
      <c r="E44" s="25">
        <v>770</v>
      </c>
      <c r="F44" s="7">
        <f>E44*D44</f>
        <v>57750</v>
      </c>
      <c r="G44" s="8" t="s">
        <v>38</v>
      </c>
      <c r="H44" s="7">
        <v>5180</v>
      </c>
      <c r="I44" s="7">
        <v>10000</v>
      </c>
      <c r="J44" s="8"/>
      <c r="K44" s="8"/>
    </row>
    <row r="45" spans="1:11" ht="15.75">
      <c r="A45" s="8">
        <v>3</v>
      </c>
      <c r="B45" s="8"/>
      <c r="C45" s="8"/>
      <c r="D45" s="25"/>
      <c r="E45" s="25"/>
      <c r="F45" s="7"/>
      <c r="G45" s="8" t="s">
        <v>27</v>
      </c>
      <c r="H45" s="7">
        <v>447</v>
      </c>
      <c r="I45" s="7">
        <v>2000</v>
      </c>
      <c r="J45" s="8"/>
      <c r="K45" s="8"/>
    </row>
    <row r="46" spans="1:11" ht="15.75">
      <c r="A46" s="8">
        <v>4</v>
      </c>
      <c r="B46" s="8"/>
      <c r="C46" s="8"/>
      <c r="D46" s="25"/>
      <c r="E46" s="25"/>
      <c r="F46" s="7"/>
      <c r="G46" s="8" t="s">
        <v>31</v>
      </c>
      <c r="H46" s="7">
        <v>6920</v>
      </c>
      <c r="I46" s="7">
        <v>10500</v>
      </c>
      <c r="J46" s="8"/>
      <c r="K46" s="8"/>
    </row>
    <row r="47" spans="1:11" ht="15.75">
      <c r="A47" s="8">
        <v>5</v>
      </c>
      <c r="B47" s="8"/>
      <c r="C47" s="7">
        <v>57975</v>
      </c>
      <c r="D47" s="25"/>
      <c r="E47" s="25"/>
      <c r="F47" s="7"/>
      <c r="G47" s="8" t="s">
        <v>113</v>
      </c>
      <c r="H47" s="7"/>
      <c r="I47" s="7">
        <v>80000</v>
      </c>
      <c r="J47" s="8"/>
      <c r="K47" s="8"/>
    </row>
    <row r="48" spans="1:11" ht="18">
      <c r="A48" s="28"/>
      <c r="B48" s="28" t="s">
        <v>10</v>
      </c>
      <c r="C48" s="64">
        <v>545225</v>
      </c>
      <c r="D48" s="65"/>
      <c r="E48" s="65"/>
      <c r="F48" s="64">
        <f>SUM(F43:F47)</f>
        <v>147642</v>
      </c>
      <c r="G48" s="28"/>
      <c r="H48" s="64">
        <f>SUM(H42:H47)</f>
        <v>12547</v>
      </c>
      <c r="I48" s="64">
        <f>SUM(I42:I47)</f>
        <v>102500</v>
      </c>
      <c r="J48" s="64">
        <f>F48-I48</f>
        <v>45142</v>
      </c>
      <c r="K48" s="28">
        <f>IF(J48&lt;0,J48,0)</f>
        <v>0</v>
      </c>
    </row>
    <row r="49" spans="3:6" ht="20.25">
      <c r="C49" s="83" t="s">
        <v>20</v>
      </c>
      <c r="D49" s="83"/>
      <c r="E49" s="83"/>
      <c r="F49" s="66">
        <f>SUM(F44:F47)</f>
        <v>57750</v>
      </c>
    </row>
    <row r="50" spans="2:9" ht="18">
      <c r="B50" s="31" t="s">
        <v>2</v>
      </c>
      <c r="C50" s="13">
        <v>4</v>
      </c>
      <c r="G50" s="38"/>
      <c r="H50" s="39"/>
      <c r="I50" s="40"/>
    </row>
    <row r="51" spans="2:3" ht="18">
      <c r="B51" s="31" t="s">
        <v>1</v>
      </c>
      <c r="C51" s="31" t="s">
        <v>119</v>
      </c>
    </row>
    <row r="52" spans="1:11" ht="32.25">
      <c r="A52" s="19" t="s">
        <v>3</v>
      </c>
      <c r="B52" s="19" t="s">
        <v>13</v>
      </c>
      <c r="C52" s="19" t="s">
        <v>4</v>
      </c>
      <c r="D52" s="20" t="s">
        <v>22</v>
      </c>
      <c r="E52" s="21" t="s">
        <v>23</v>
      </c>
      <c r="F52" s="19" t="s">
        <v>11</v>
      </c>
      <c r="G52" s="19" t="s">
        <v>6</v>
      </c>
      <c r="H52" s="19" t="s">
        <v>5</v>
      </c>
      <c r="I52" s="19" t="s">
        <v>7</v>
      </c>
      <c r="J52" s="19" t="s">
        <v>8</v>
      </c>
      <c r="K52" s="19" t="s">
        <v>9</v>
      </c>
    </row>
    <row r="53" spans="1:11" ht="15.75">
      <c r="A53" s="22"/>
      <c r="B53" s="22"/>
      <c r="C53" s="22"/>
      <c r="D53" s="23" t="s">
        <v>21</v>
      </c>
      <c r="E53" s="23" t="s">
        <v>12</v>
      </c>
      <c r="F53" s="22" t="s">
        <v>143</v>
      </c>
      <c r="G53" s="24"/>
      <c r="H53" s="32"/>
      <c r="I53" s="22"/>
      <c r="J53" s="22"/>
      <c r="K53" s="22"/>
    </row>
    <row r="54" spans="1:11" s="33" customFormat="1" ht="18">
      <c r="A54" s="8">
        <v>1</v>
      </c>
      <c r="B54" s="8" t="s">
        <v>14</v>
      </c>
      <c r="C54" s="8"/>
      <c r="D54" s="25"/>
      <c r="E54" s="25"/>
      <c r="F54" s="7">
        <v>47159.76</v>
      </c>
      <c r="G54" s="8"/>
      <c r="H54" s="32"/>
      <c r="I54" s="22"/>
      <c r="J54" s="22"/>
      <c r="K54" s="22"/>
    </row>
    <row r="55" spans="1:11" ht="15.75">
      <c r="A55" s="8">
        <v>2</v>
      </c>
      <c r="B55" s="8" t="s">
        <v>39</v>
      </c>
      <c r="C55" s="8"/>
      <c r="D55" s="25">
        <v>75</v>
      </c>
      <c r="E55" s="25">
        <v>770</v>
      </c>
      <c r="F55" s="7">
        <f>D55*E55</f>
        <v>57750</v>
      </c>
      <c r="G55" s="8" t="s">
        <v>144</v>
      </c>
      <c r="H55" s="7">
        <v>4389</v>
      </c>
      <c r="I55" s="7">
        <v>5000</v>
      </c>
      <c r="J55" s="8"/>
      <c r="K55" s="8"/>
    </row>
    <row r="56" spans="1:11" ht="15.75">
      <c r="A56" s="8">
        <v>3</v>
      </c>
      <c r="B56" s="8"/>
      <c r="C56" s="8"/>
      <c r="D56" s="25"/>
      <c r="E56" s="25"/>
      <c r="F56" s="7"/>
      <c r="G56" s="8" t="s">
        <v>126</v>
      </c>
      <c r="H56" s="7">
        <v>0</v>
      </c>
      <c r="I56" s="7">
        <v>2000</v>
      </c>
      <c r="J56" s="8"/>
      <c r="K56" s="8"/>
    </row>
    <row r="57" spans="1:11" ht="15.75">
      <c r="A57" s="8">
        <v>4</v>
      </c>
      <c r="B57" s="8"/>
      <c r="C57" s="8"/>
      <c r="D57" s="25"/>
      <c r="E57" s="25"/>
      <c r="F57" s="7"/>
      <c r="G57" s="8" t="s">
        <v>89</v>
      </c>
      <c r="H57" s="7">
        <v>0</v>
      </c>
      <c r="I57" s="7">
        <v>75000</v>
      </c>
      <c r="J57" s="8"/>
      <c r="K57" s="8"/>
    </row>
    <row r="58" spans="1:11" ht="15.75">
      <c r="A58" s="8">
        <v>5</v>
      </c>
      <c r="B58" s="8"/>
      <c r="C58" s="8"/>
      <c r="D58" s="25"/>
      <c r="E58" s="25"/>
      <c r="F58" s="7"/>
      <c r="G58" s="8" t="s">
        <v>90</v>
      </c>
      <c r="H58" s="7">
        <v>0</v>
      </c>
      <c r="I58" s="7">
        <v>5000</v>
      </c>
      <c r="J58" s="8"/>
      <c r="K58" s="8"/>
    </row>
    <row r="59" spans="1:11" ht="15.75">
      <c r="A59" s="8">
        <v>6</v>
      </c>
      <c r="B59" s="8"/>
      <c r="C59" s="8"/>
      <c r="D59" s="25"/>
      <c r="E59" s="25"/>
      <c r="F59" s="7"/>
      <c r="G59" s="26" t="s">
        <v>138</v>
      </c>
      <c r="H59" s="7">
        <v>42312</v>
      </c>
      <c r="I59" s="7">
        <v>0</v>
      </c>
      <c r="J59" s="8"/>
      <c r="K59" s="8"/>
    </row>
    <row r="60" spans="1:11" ht="18">
      <c r="A60" s="28"/>
      <c r="B60" s="28" t="s">
        <v>10</v>
      </c>
      <c r="C60" s="64">
        <v>60300</v>
      </c>
      <c r="D60" s="65"/>
      <c r="E60" s="65"/>
      <c r="F60" s="64">
        <f>SUM(F54:F59)</f>
        <v>104909.76000000001</v>
      </c>
      <c r="G60" s="28"/>
      <c r="H60" s="64">
        <f>SUM(H53:H59)</f>
        <v>46701</v>
      </c>
      <c r="I60" s="64">
        <f>SUM(I53:I59)</f>
        <v>87000</v>
      </c>
      <c r="J60" s="64">
        <f>F60-I60</f>
        <v>17909.76000000001</v>
      </c>
      <c r="K60" s="28">
        <f>IF(J60&lt;0,J60,0)</f>
        <v>0</v>
      </c>
    </row>
    <row r="61" spans="3:6" ht="21">
      <c r="C61" s="85" t="s">
        <v>20</v>
      </c>
      <c r="D61" s="85"/>
      <c r="E61" s="85"/>
      <c r="F61" s="30">
        <f>SUM(F55:F59)</f>
        <v>57750</v>
      </c>
    </row>
    <row r="62" spans="2:3" ht="18">
      <c r="B62" s="31" t="s">
        <v>2</v>
      </c>
      <c r="C62" s="13">
        <v>5</v>
      </c>
    </row>
    <row r="63" spans="2:3" ht="18">
      <c r="B63" s="31" t="s">
        <v>1</v>
      </c>
      <c r="C63" s="31" t="s">
        <v>40</v>
      </c>
    </row>
    <row r="64" spans="1:11" ht="32.25">
      <c r="A64" s="19" t="s">
        <v>3</v>
      </c>
      <c r="B64" s="19" t="s">
        <v>13</v>
      </c>
      <c r="C64" s="19" t="s">
        <v>4</v>
      </c>
      <c r="D64" s="20" t="s">
        <v>22</v>
      </c>
      <c r="E64" s="21" t="s">
        <v>23</v>
      </c>
      <c r="F64" s="19" t="s">
        <v>11</v>
      </c>
      <c r="G64" s="19" t="s">
        <v>6</v>
      </c>
      <c r="H64" s="19" t="s">
        <v>5</v>
      </c>
      <c r="I64" s="19" t="s">
        <v>7</v>
      </c>
      <c r="J64" s="19" t="s">
        <v>8</v>
      </c>
      <c r="K64" s="19" t="s">
        <v>9</v>
      </c>
    </row>
    <row r="65" spans="1:11" ht="15.75">
      <c r="A65" s="22"/>
      <c r="B65" s="22"/>
      <c r="C65" s="22"/>
      <c r="D65" s="23" t="s">
        <v>21</v>
      </c>
      <c r="E65" s="23" t="s">
        <v>12</v>
      </c>
      <c r="F65" s="22" t="s">
        <v>143</v>
      </c>
      <c r="G65" s="24"/>
      <c r="H65" s="32"/>
      <c r="I65" s="22"/>
      <c r="J65" s="22"/>
      <c r="K65" s="22"/>
    </row>
    <row r="66" spans="1:11" ht="15.75">
      <c r="A66" s="8">
        <v>1</v>
      </c>
      <c r="B66" s="8" t="s">
        <v>14</v>
      </c>
      <c r="C66" s="8"/>
      <c r="D66" s="25"/>
      <c r="E66" s="25"/>
      <c r="F66" s="7">
        <v>63343</v>
      </c>
      <c r="G66" s="24" t="s">
        <v>150</v>
      </c>
      <c r="H66" s="32">
        <v>0</v>
      </c>
      <c r="I66" s="32">
        <v>36000</v>
      </c>
      <c r="J66" s="22"/>
      <c r="K66" s="22"/>
    </row>
    <row r="67" spans="1:11" ht="15.75">
      <c r="A67" s="8">
        <v>2</v>
      </c>
      <c r="B67" s="8" t="s">
        <v>41</v>
      </c>
      <c r="C67" s="8"/>
      <c r="D67" s="25">
        <v>70</v>
      </c>
      <c r="E67" s="25">
        <v>770</v>
      </c>
      <c r="F67" s="7">
        <f>D67*E67</f>
        <v>53900</v>
      </c>
      <c r="G67" s="24" t="s">
        <v>42</v>
      </c>
      <c r="H67" s="32">
        <v>6006</v>
      </c>
      <c r="I67" s="32">
        <v>36000</v>
      </c>
      <c r="J67" s="8"/>
      <c r="K67" s="8"/>
    </row>
    <row r="68" spans="1:11" ht="15.75">
      <c r="A68" s="8">
        <v>3</v>
      </c>
      <c r="B68" s="8"/>
      <c r="C68" s="8"/>
      <c r="D68" s="25"/>
      <c r="E68" s="25"/>
      <c r="F68" s="7"/>
      <c r="G68" s="24" t="s">
        <v>152</v>
      </c>
      <c r="H68" s="32">
        <v>0</v>
      </c>
      <c r="I68" s="32">
        <v>5000</v>
      </c>
      <c r="J68" s="8"/>
      <c r="K68" s="8"/>
    </row>
    <row r="69" spans="1:11" ht="15.75">
      <c r="A69" s="8">
        <v>4</v>
      </c>
      <c r="B69" s="8"/>
      <c r="C69" s="8"/>
      <c r="D69" s="25"/>
      <c r="E69" s="25"/>
      <c r="F69" s="7"/>
      <c r="G69" s="24" t="s">
        <v>153</v>
      </c>
      <c r="H69" s="32">
        <v>0</v>
      </c>
      <c r="I69" s="32">
        <v>15000</v>
      </c>
      <c r="J69" s="8"/>
      <c r="K69" s="8"/>
    </row>
    <row r="70" spans="1:11" ht="18">
      <c r="A70" s="28"/>
      <c r="B70" s="28" t="s">
        <v>10</v>
      </c>
      <c r="C70" s="64">
        <v>58125</v>
      </c>
      <c r="D70" s="65"/>
      <c r="E70" s="65"/>
      <c r="F70" s="64">
        <f>SUM(F66:F69)</f>
        <v>117243</v>
      </c>
      <c r="G70" s="28"/>
      <c r="H70" s="64">
        <f>SUM(H65:H69)</f>
        <v>6006</v>
      </c>
      <c r="I70" s="64">
        <f>SUM(I67:I69)</f>
        <v>56000</v>
      </c>
      <c r="J70" s="64">
        <f>F70-I70</f>
        <v>61243</v>
      </c>
      <c r="K70" s="28">
        <f>IF(J70&lt;0,J70,0)</f>
        <v>0</v>
      </c>
    </row>
    <row r="71" spans="1:11" s="33" customFormat="1" ht="20.25">
      <c r="A71" s="1"/>
      <c r="B71" s="1"/>
      <c r="C71" s="1"/>
      <c r="D71" s="5" t="s">
        <v>20</v>
      </c>
      <c r="E71" s="5"/>
      <c r="F71" s="66">
        <f>SUM(F67:F69)</f>
        <v>53900</v>
      </c>
      <c r="G71" s="1"/>
      <c r="H71" s="1"/>
      <c r="I71" s="1"/>
      <c r="J71" s="1"/>
      <c r="K71" s="1"/>
    </row>
    <row r="72" spans="2:8" ht="18">
      <c r="B72" s="31" t="s">
        <v>2</v>
      </c>
      <c r="C72" s="13">
        <v>6</v>
      </c>
      <c r="H72" s="41"/>
    </row>
    <row r="73" spans="2:3" ht="18">
      <c r="B73" s="31" t="s">
        <v>1</v>
      </c>
      <c r="C73" s="31" t="s">
        <v>43</v>
      </c>
    </row>
    <row r="74" spans="1:11" ht="32.25">
      <c r="A74" s="19" t="s">
        <v>3</v>
      </c>
      <c r="B74" s="19" t="s">
        <v>13</v>
      </c>
      <c r="C74" s="19" t="s">
        <v>4</v>
      </c>
      <c r="D74" s="20" t="s">
        <v>22</v>
      </c>
      <c r="E74" s="21" t="s">
        <v>23</v>
      </c>
      <c r="F74" s="19" t="s">
        <v>11</v>
      </c>
      <c r="G74" s="19" t="s">
        <v>6</v>
      </c>
      <c r="H74" s="19" t="s">
        <v>5</v>
      </c>
      <c r="I74" s="19" t="s">
        <v>7</v>
      </c>
      <c r="J74" s="19" t="s">
        <v>8</v>
      </c>
      <c r="K74" s="19" t="s">
        <v>9</v>
      </c>
    </row>
    <row r="75" spans="1:11" ht="15.75">
      <c r="A75" s="22"/>
      <c r="B75" s="22"/>
      <c r="C75" s="22"/>
      <c r="D75" s="23" t="s">
        <v>21</v>
      </c>
      <c r="E75" s="23" t="s">
        <v>12</v>
      </c>
      <c r="F75" s="22" t="s">
        <v>143</v>
      </c>
      <c r="G75" s="24"/>
      <c r="H75" s="32"/>
      <c r="I75" s="32"/>
      <c r="J75" s="22"/>
      <c r="K75" s="22"/>
    </row>
    <row r="76" spans="1:11" s="34" customFormat="1" ht="15.75">
      <c r="A76" s="22">
        <v>1</v>
      </c>
      <c r="B76" s="8" t="s">
        <v>14</v>
      </c>
      <c r="C76" s="8"/>
      <c r="D76" s="25"/>
      <c r="E76" s="25"/>
      <c r="F76" s="7">
        <v>131595</v>
      </c>
      <c r="G76" s="24" t="s">
        <v>191</v>
      </c>
      <c r="H76" s="70">
        <v>0</v>
      </c>
      <c r="I76" s="69">
        <v>100000</v>
      </c>
      <c r="J76" s="22"/>
      <c r="K76" s="22"/>
    </row>
    <row r="77" spans="1:11" ht="32.25">
      <c r="A77" s="22">
        <v>2</v>
      </c>
      <c r="B77" s="8" t="s">
        <v>44</v>
      </c>
      <c r="C77" s="8"/>
      <c r="D77" s="25">
        <v>125</v>
      </c>
      <c r="E77" s="25">
        <v>1525</v>
      </c>
      <c r="F77" s="7">
        <f>D77*E77</f>
        <v>190625</v>
      </c>
      <c r="G77" s="42" t="s">
        <v>133</v>
      </c>
      <c r="H77" s="32">
        <v>15024</v>
      </c>
      <c r="I77" s="32">
        <v>0</v>
      </c>
      <c r="J77" s="22"/>
      <c r="K77" s="22"/>
    </row>
    <row r="78" spans="1:11" ht="15.75">
      <c r="A78" s="22">
        <v>3</v>
      </c>
      <c r="B78" s="8"/>
      <c r="C78" s="8"/>
      <c r="D78" s="25"/>
      <c r="E78" s="25"/>
      <c r="F78" s="7"/>
      <c r="G78" s="42" t="s">
        <v>187</v>
      </c>
      <c r="H78" s="32">
        <v>189000</v>
      </c>
      <c r="I78" s="32">
        <v>20000</v>
      </c>
      <c r="J78" s="22"/>
      <c r="K78" s="22"/>
    </row>
    <row r="79" spans="1:11" ht="15.75">
      <c r="A79" s="22">
        <v>4</v>
      </c>
      <c r="B79" s="8"/>
      <c r="C79" s="8"/>
      <c r="D79" s="25"/>
      <c r="E79" s="25"/>
      <c r="F79" s="7"/>
      <c r="G79" s="42" t="s">
        <v>154</v>
      </c>
      <c r="H79" s="32">
        <v>0</v>
      </c>
      <c r="I79" s="32">
        <v>50000</v>
      </c>
      <c r="J79" s="22"/>
      <c r="K79" s="22"/>
    </row>
    <row r="80" spans="1:11" ht="18">
      <c r="A80" s="28"/>
      <c r="B80" s="28" t="s">
        <v>10</v>
      </c>
      <c r="C80" s="64">
        <v>185750</v>
      </c>
      <c r="D80" s="65"/>
      <c r="E80" s="65"/>
      <c r="F80" s="64">
        <f>SUM(F76:F78)</f>
        <v>322220</v>
      </c>
      <c r="G80" s="28"/>
      <c r="H80" s="64">
        <f>SUM(H75:H79)</f>
        <v>204024</v>
      </c>
      <c r="I80" s="64">
        <f>SUM(I75:I78)</f>
        <v>120000</v>
      </c>
      <c r="J80" s="64">
        <f>F80-I80</f>
        <v>202220</v>
      </c>
      <c r="K80" s="28">
        <f>IF(J80&lt;0,J80,0)</f>
        <v>0</v>
      </c>
    </row>
    <row r="81" spans="4:6" ht="21">
      <c r="D81" s="5" t="s">
        <v>20</v>
      </c>
      <c r="F81" s="30">
        <f>SUM(F77:F78)</f>
        <v>190625</v>
      </c>
    </row>
    <row r="82" spans="2:3" ht="18">
      <c r="B82" s="31" t="s">
        <v>2</v>
      </c>
      <c r="C82" s="13">
        <v>7</v>
      </c>
    </row>
    <row r="83" spans="2:3" ht="18">
      <c r="B83" s="31" t="s">
        <v>1</v>
      </c>
      <c r="C83" s="31" t="s">
        <v>45</v>
      </c>
    </row>
    <row r="84" spans="1:11" ht="32.25">
      <c r="A84" s="19" t="s">
        <v>3</v>
      </c>
      <c r="B84" s="19" t="s">
        <v>13</v>
      </c>
      <c r="C84" s="19" t="s">
        <v>4</v>
      </c>
      <c r="D84" s="20" t="s">
        <v>22</v>
      </c>
      <c r="E84" s="21" t="s">
        <v>23</v>
      </c>
      <c r="F84" s="19" t="s">
        <v>11</v>
      </c>
      <c r="G84" s="19" t="s">
        <v>6</v>
      </c>
      <c r="H84" s="19" t="s">
        <v>5</v>
      </c>
      <c r="I84" s="19" t="s">
        <v>7</v>
      </c>
      <c r="J84" s="19" t="s">
        <v>8</v>
      </c>
      <c r="K84" s="19" t="s">
        <v>9</v>
      </c>
    </row>
    <row r="85" spans="1:11" ht="15.75">
      <c r="A85" s="22"/>
      <c r="B85" s="22"/>
      <c r="C85" s="22"/>
      <c r="D85" s="23" t="s">
        <v>21</v>
      </c>
      <c r="E85" s="23" t="s">
        <v>12</v>
      </c>
      <c r="F85" s="22" t="s">
        <v>143</v>
      </c>
      <c r="G85" s="43"/>
      <c r="H85" s="32"/>
      <c r="I85" s="32"/>
      <c r="J85" s="22"/>
      <c r="K85" s="22"/>
    </row>
    <row r="86" spans="1:11" s="33" customFormat="1" ht="18">
      <c r="A86" s="8">
        <v>1</v>
      </c>
      <c r="B86" s="8" t="s">
        <v>14</v>
      </c>
      <c r="C86" s="8"/>
      <c r="D86" s="25"/>
      <c r="E86" s="25"/>
      <c r="F86" s="7">
        <v>234527</v>
      </c>
      <c r="G86" s="8" t="s">
        <v>127</v>
      </c>
      <c r="H86" s="32">
        <v>16300</v>
      </c>
      <c r="I86" s="32">
        <v>20000</v>
      </c>
      <c r="J86" s="22"/>
      <c r="K86" s="22"/>
    </row>
    <row r="87" spans="1:11" s="33" customFormat="1" ht="18">
      <c r="A87" s="8">
        <v>2</v>
      </c>
      <c r="B87" s="8" t="s">
        <v>46</v>
      </c>
      <c r="C87" s="8"/>
      <c r="D87" s="25">
        <v>300</v>
      </c>
      <c r="E87" s="25">
        <v>1525</v>
      </c>
      <c r="F87" s="7">
        <f>D87*E87</f>
        <v>457500</v>
      </c>
      <c r="G87" s="43" t="s">
        <v>76</v>
      </c>
      <c r="H87" s="32">
        <v>312380</v>
      </c>
      <c r="I87" s="32">
        <v>500000</v>
      </c>
      <c r="J87" s="22"/>
      <c r="K87" s="22"/>
    </row>
    <row r="88" spans="1:11" s="33" customFormat="1" ht="18">
      <c r="A88" s="8">
        <v>3</v>
      </c>
      <c r="B88" s="8"/>
      <c r="C88" s="8"/>
      <c r="D88" s="25"/>
      <c r="E88" s="25"/>
      <c r="F88" s="7"/>
      <c r="G88" s="43" t="s">
        <v>146</v>
      </c>
      <c r="H88" s="32">
        <v>31136</v>
      </c>
      <c r="I88" s="32">
        <v>0</v>
      </c>
      <c r="J88" s="22"/>
      <c r="K88" s="22"/>
    </row>
    <row r="89" spans="1:11" s="33" customFormat="1" ht="18">
      <c r="A89" s="8">
        <v>4</v>
      </c>
      <c r="B89" s="8"/>
      <c r="C89" s="8"/>
      <c r="D89" s="25"/>
      <c r="E89" s="25"/>
      <c r="F89" s="7"/>
      <c r="G89" s="8" t="s">
        <v>100</v>
      </c>
      <c r="H89" s="7">
        <v>47750</v>
      </c>
      <c r="I89" s="7">
        <v>0</v>
      </c>
      <c r="J89" s="22"/>
      <c r="K89" s="22"/>
    </row>
    <row r="90" spans="1:11" s="33" customFormat="1" ht="18">
      <c r="A90" s="8">
        <v>5</v>
      </c>
      <c r="B90" s="8"/>
      <c r="C90" s="8"/>
      <c r="D90" s="25"/>
      <c r="E90" s="25"/>
      <c r="F90" s="7"/>
      <c r="G90" s="8" t="s">
        <v>120</v>
      </c>
      <c r="H90" s="7">
        <v>26160</v>
      </c>
      <c r="I90" s="7">
        <v>30000</v>
      </c>
      <c r="J90" s="22"/>
      <c r="K90" s="22"/>
    </row>
    <row r="91" spans="1:11" s="33" customFormat="1" ht="18">
      <c r="A91" s="8">
        <v>6</v>
      </c>
      <c r="B91" s="8"/>
      <c r="C91" s="8"/>
      <c r="D91" s="25"/>
      <c r="E91" s="25"/>
      <c r="F91" s="7"/>
      <c r="G91" s="8" t="s">
        <v>175</v>
      </c>
      <c r="H91" s="7">
        <v>13035</v>
      </c>
      <c r="I91" s="7">
        <v>25000</v>
      </c>
      <c r="J91" s="22"/>
      <c r="K91" s="22"/>
    </row>
    <row r="92" spans="1:11" s="33" customFormat="1" ht="18">
      <c r="A92" s="8">
        <v>7</v>
      </c>
      <c r="B92" s="8"/>
      <c r="C92" s="8"/>
      <c r="D92" s="25"/>
      <c r="E92" s="25"/>
      <c r="F92" s="7"/>
      <c r="G92" s="8" t="s">
        <v>188</v>
      </c>
      <c r="H92" s="7">
        <v>0</v>
      </c>
      <c r="I92" s="7">
        <v>60000</v>
      </c>
      <c r="J92" s="22"/>
      <c r="K92" s="22"/>
    </row>
    <row r="93" spans="1:11" ht="18">
      <c r="A93" s="28"/>
      <c r="B93" s="28" t="s">
        <v>10</v>
      </c>
      <c r="C93" s="64">
        <v>443400</v>
      </c>
      <c r="D93" s="65"/>
      <c r="E93" s="65"/>
      <c r="F93" s="64">
        <f>SUM(F86:F90)</f>
        <v>692027</v>
      </c>
      <c r="G93" s="28"/>
      <c r="H93" s="64">
        <f>SUM(H85:H92)</f>
        <v>446761</v>
      </c>
      <c r="I93" s="64">
        <f>SUM(I85:I92)</f>
        <v>635000</v>
      </c>
      <c r="J93" s="64">
        <f>F93-I93</f>
        <v>57027</v>
      </c>
      <c r="K93" s="28">
        <f>IF(J93&lt;0,J93,0)</f>
        <v>0</v>
      </c>
    </row>
    <row r="94" spans="4:6" ht="21">
      <c r="D94" s="5" t="s">
        <v>20</v>
      </c>
      <c r="F94" s="30">
        <f>SUM(F87:F90)</f>
        <v>457500</v>
      </c>
    </row>
    <row r="95" spans="2:3" ht="18">
      <c r="B95" s="31" t="s">
        <v>2</v>
      </c>
      <c r="C95" s="13">
        <v>8</v>
      </c>
    </row>
    <row r="96" spans="2:3" ht="18">
      <c r="B96" s="31" t="s">
        <v>1</v>
      </c>
      <c r="C96" s="31" t="s">
        <v>47</v>
      </c>
    </row>
    <row r="97" spans="1:11" ht="32.25">
      <c r="A97" s="18" t="s">
        <v>3</v>
      </c>
      <c r="B97" s="18" t="s">
        <v>13</v>
      </c>
      <c r="C97" s="19" t="s">
        <v>4</v>
      </c>
      <c r="D97" s="19" t="s">
        <v>22</v>
      </c>
      <c r="E97" s="21" t="s">
        <v>23</v>
      </c>
      <c r="F97" s="18" t="s">
        <v>11</v>
      </c>
      <c r="G97" s="19" t="s">
        <v>6</v>
      </c>
      <c r="H97" s="19" t="s">
        <v>5</v>
      </c>
      <c r="I97" s="19" t="s">
        <v>7</v>
      </c>
      <c r="J97" s="18" t="s">
        <v>8</v>
      </c>
      <c r="K97" s="18" t="s">
        <v>9</v>
      </c>
    </row>
    <row r="98" spans="1:11" ht="15.75">
      <c r="A98" s="22"/>
      <c r="B98" s="22"/>
      <c r="C98" s="22"/>
      <c r="D98" s="23" t="s">
        <v>21</v>
      </c>
      <c r="E98" s="23" t="s">
        <v>12</v>
      </c>
      <c r="F98" s="22" t="s">
        <v>143</v>
      </c>
      <c r="G98" s="24"/>
      <c r="H98" s="32"/>
      <c r="I98" s="22"/>
      <c r="J98" s="22"/>
      <c r="K98" s="22"/>
    </row>
    <row r="99" spans="1:11" ht="15.75">
      <c r="A99" s="8">
        <v>1</v>
      </c>
      <c r="B99" s="8" t="s">
        <v>14</v>
      </c>
      <c r="C99" s="8"/>
      <c r="D99" s="25"/>
      <c r="E99" s="25"/>
      <c r="F99" s="7">
        <v>135280</v>
      </c>
      <c r="G99" s="8" t="s">
        <v>128</v>
      </c>
      <c r="H99" s="32">
        <v>6182</v>
      </c>
      <c r="I99" s="32">
        <v>15000</v>
      </c>
      <c r="J99" s="22"/>
      <c r="K99" s="22"/>
    </row>
    <row r="100" spans="1:11" ht="15.75">
      <c r="A100" s="8">
        <v>2</v>
      </c>
      <c r="B100" s="8" t="s">
        <v>48</v>
      </c>
      <c r="C100" s="8"/>
      <c r="D100" s="25">
        <v>250</v>
      </c>
      <c r="E100" s="25">
        <v>1525</v>
      </c>
      <c r="F100" s="7">
        <f>E100*D100</f>
        <v>381250</v>
      </c>
      <c r="G100" s="8" t="s">
        <v>49</v>
      </c>
      <c r="H100" s="7">
        <v>132584</v>
      </c>
      <c r="I100" s="7">
        <v>200000</v>
      </c>
      <c r="J100" s="8"/>
      <c r="K100" s="8"/>
    </row>
    <row r="101" spans="1:11" ht="15.75">
      <c r="A101" s="8">
        <v>3</v>
      </c>
      <c r="B101" s="8"/>
      <c r="C101" s="8"/>
      <c r="D101" s="25"/>
      <c r="E101" s="25"/>
      <c r="F101" s="7"/>
      <c r="G101" s="8" t="s">
        <v>50</v>
      </c>
      <c r="H101" s="7">
        <v>0</v>
      </c>
      <c r="I101" s="7">
        <v>10000</v>
      </c>
      <c r="J101" s="8"/>
      <c r="K101" s="8"/>
    </row>
    <row r="102" spans="1:11" ht="15.75">
      <c r="A102" s="8">
        <v>4</v>
      </c>
      <c r="B102" s="8"/>
      <c r="C102" s="8"/>
      <c r="D102" s="25"/>
      <c r="E102" s="25"/>
      <c r="F102" s="7"/>
      <c r="G102" s="8" t="s">
        <v>101</v>
      </c>
      <c r="H102" s="7">
        <v>19922</v>
      </c>
      <c r="I102" s="7">
        <v>50000</v>
      </c>
      <c r="J102" s="8"/>
      <c r="K102" s="8"/>
    </row>
    <row r="103" spans="1:11" ht="15.75">
      <c r="A103" s="8">
        <v>5</v>
      </c>
      <c r="B103" s="8"/>
      <c r="C103" s="8"/>
      <c r="D103" s="25"/>
      <c r="E103" s="25"/>
      <c r="F103" s="7"/>
      <c r="G103" s="8" t="s">
        <v>91</v>
      </c>
      <c r="H103" s="7">
        <v>1532</v>
      </c>
      <c r="I103" s="7">
        <v>2000</v>
      </c>
      <c r="J103" s="8"/>
      <c r="K103" s="8"/>
    </row>
    <row r="104" spans="1:11" ht="15.75">
      <c r="A104" s="8">
        <v>6</v>
      </c>
      <c r="B104" s="8"/>
      <c r="C104" s="8"/>
      <c r="D104" s="25"/>
      <c r="E104" s="25"/>
      <c r="F104" s="7"/>
      <c r="G104" s="8" t="s">
        <v>92</v>
      </c>
      <c r="H104" s="7">
        <v>12961</v>
      </c>
      <c r="I104" s="7">
        <v>15000</v>
      </c>
      <c r="J104" s="8"/>
      <c r="K104" s="8"/>
    </row>
    <row r="105" spans="1:11" ht="15.75">
      <c r="A105" s="8">
        <v>7</v>
      </c>
      <c r="B105" s="8"/>
      <c r="C105" s="8"/>
      <c r="D105" s="25"/>
      <c r="E105" s="25"/>
      <c r="F105" s="7"/>
      <c r="G105" s="8" t="s">
        <v>147</v>
      </c>
      <c r="H105" s="7">
        <v>3700</v>
      </c>
      <c r="I105" s="7">
        <v>15000</v>
      </c>
      <c r="J105" s="8"/>
      <c r="K105" s="8"/>
    </row>
    <row r="106" spans="1:11" ht="15.75">
      <c r="A106" s="8">
        <v>8</v>
      </c>
      <c r="B106" s="8"/>
      <c r="C106" s="8"/>
      <c r="D106" s="25"/>
      <c r="E106" s="25"/>
      <c r="F106" s="7"/>
      <c r="G106" s="8" t="s">
        <v>51</v>
      </c>
      <c r="H106" s="7">
        <v>1800</v>
      </c>
      <c r="I106" s="7">
        <v>2400</v>
      </c>
      <c r="J106" s="8"/>
      <c r="K106" s="8"/>
    </row>
    <row r="107" spans="1:11" ht="15.75">
      <c r="A107" s="8">
        <v>9</v>
      </c>
      <c r="B107" s="8"/>
      <c r="C107" s="8"/>
      <c r="D107" s="25"/>
      <c r="E107" s="25"/>
      <c r="F107" s="7"/>
      <c r="G107" s="8" t="s">
        <v>52</v>
      </c>
      <c r="H107" s="7">
        <v>6312</v>
      </c>
      <c r="I107" s="7">
        <v>15000</v>
      </c>
      <c r="J107" s="8"/>
      <c r="K107" s="8"/>
    </row>
    <row r="108" spans="1:11" ht="15.75">
      <c r="A108" s="8">
        <v>10</v>
      </c>
      <c r="B108" s="8"/>
      <c r="C108" s="8"/>
      <c r="D108" s="25"/>
      <c r="E108" s="25"/>
      <c r="F108" s="7"/>
      <c r="G108" s="8" t="s">
        <v>93</v>
      </c>
      <c r="H108" s="7">
        <v>3729</v>
      </c>
      <c r="I108" s="7">
        <v>10000</v>
      </c>
      <c r="J108" s="8"/>
      <c r="K108" s="8"/>
    </row>
    <row r="109" spans="1:11" ht="32.25">
      <c r="A109" s="8">
        <v>11</v>
      </c>
      <c r="B109" s="8"/>
      <c r="C109" s="8"/>
      <c r="D109" s="25"/>
      <c r="E109" s="25"/>
      <c r="F109" s="7"/>
      <c r="G109" s="26" t="s">
        <v>148</v>
      </c>
      <c r="H109" s="7">
        <v>11561</v>
      </c>
      <c r="I109" s="7">
        <v>50000</v>
      </c>
      <c r="J109" s="8"/>
      <c r="K109" s="8"/>
    </row>
    <row r="110" spans="1:11" ht="15.75">
      <c r="A110" s="8">
        <v>12</v>
      </c>
      <c r="B110" s="8"/>
      <c r="C110" s="8"/>
      <c r="D110" s="25"/>
      <c r="E110" s="25"/>
      <c r="F110" s="7"/>
      <c r="G110" s="8" t="s">
        <v>53</v>
      </c>
      <c r="H110" s="7">
        <v>7511</v>
      </c>
      <c r="I110" s="7">
        <v>10000</v>
      </c>
      <c r="J110" s="8"/>
      <c r="K110" s="8"/>
    </row>
    <row r="111" spans="1:11" ht="15.75">
      <c r="A111" s="8">
        <v>13</v>
      </c>
      <c r="B111" s="8"/>
      <c r="C111" s="8"/>
      <c r="D111" s="25"/>
      <c r="E111" s="25"/>
      <c r="F111" s="7"/>
      <c r="G111" s="8" t="s">
        <v>129</v>
      </c>
      <c r="H111" s="7">
        <v>85000</v>
      </c>
      <c r="I111" s="7">
        <v>0</v>
      </c>
      <c r="J111" s="8"/>
      <c r="K111" s="8"/>
    </row>
    <row r="112" spans="1:11" ht="15.75">
      <c r="A112" s="8">
        <v>14</v>
      </c>
      <c r="B112" s="8"/>
      <c r="C112" s="8"/>
      <c r="D112" s="25"/>
      <c r="E112" s="25"/>
      <c r="F112" s="7"/>
      <c r="G112" s="8" t="s">
        <v>155</v>
      </c>
      <c r="H112" s="7">
        <v>0</v>
      </c>
      <c r="I112" s="7">
        <v>120000</v>
      </c>
      <c r="J112" s="8"/>
      <c r="K112" s="8"/>
    </row>
    <row r="113" spans="1:11" ht="18">
      <c r="A113" s="28"/>
      <c r="B113" s="28" t="s">
        <v>10</v>
      </c>
      <c r="C113" s="64">
        <v>369500</v>
      </c>
      <c r="D113" s="65"/>
      <c r="E113" s="65"/>
      <c r="F113" s="64">
        <f>SUM(F99:F112)</f>
        <v>516530</v>
      </c>
      <c r="G113" s="28"/>
      <c r="H113" s="64">
        <f>SUM(H98:H112)</f>
        <v>292794</v>
      </c>
      <c r="I113" s="64">
        <f>SUM(I98:I112)</f>
        <v>514400</v>
      </c>
      <c r="J113" s="64">
        <f>F113-I113</f>
        <v>2130</v>
      </c>
      <c r="K113" s="28">
        <f>IF(J113&lt;0,J113,0)</f>
        <v>0</v>
      </c>
    </row>
    <row r="114" spans="1:11" s="33" customFormat="1" ht="21">
      <c r="A114" s="1"/>
      <c r="B114" s="1"/>
      <c r="C114" s="1"/>
      <c r="D114" s="5" t="s">
        <v>20</v>
      </c>
      <c r="E114" s="5"/>
      <c r="F114" s="30">
        <f>SUM(F100:F112)</f>
        <v>381250</v>
      </c>
      <c r="G114" s="1"/>
      <c r="H114" s="1"/>
      <c r="I114" s="1"/>
      <c r="J114" s="1"/>
      <c r="K114" s="1"/>
    </row>
    <row r="115" spans="2:3" ht="18">
      <c r="B115" s="31" t="s">
        <v>2</v>
      </c>
      <c r="C115" s="13">
        <v>9</v>
      </c>
    </row>
    <row r="116" spans="2:3" ht="18">
      <c r="B116" s="31" t="s">
        <v>1</v>
      </c>
      <c r="C116" s="31" t="s">
        <v>54</v>
      </c>
    </row>
    <row r="117" spans="1:11" s="34" customFormat="1" ht="32.25">
      <c r="A117" s="19" t="s">
        <v>3</v>
      </c>
      <c r="B117" s="19" t="s">
        <v>13</v>
      </c>
      <c r="C117" s="19" t="s">
        <v>4</v>
      </c>
      <c r="D117" s="20" t="s">
        <v>22</v>
      </c>
      <c r="E117" s="21" t="s">
        <v>23</v>
      </c>
      <c r="F117" s="19" t="s">
        <v>11</v>
      </c>
      <c r="G117" s="19" t="s">
        <v>6</v>
      </c>
      <c r="H117" s="19" t="s">
        <v>5</v>
      </c>
      <c r="I117" s="19" t="s">
        <v>7</v>
      </c>
      <c r="J117" s="19" t="s">
        <v>8</v>
      </c>
      <c r="K117" s="19" t="s">
        <v>9</v>
      </c>
    </row>
    <row r="118" spans="1:11" ht="15.75">
      <c r="A118" s="22"/>
      <c r="B118" s="22"/>
      <c r="C118" s="22"/>
      <c r="D118" s="23" t="s">
        <v>21</v>
      </c>
      <c r="E118" s="23" t="s">
        <v>12</v>
      </c>
      <c r="F118" s="22" t="s">
        <v>143</v>
      </c>
      <c r="G118" s="24"/>
      <c r="H118" s="32"/>
      <c r="I118" s="32"/>
      <c r="J118" s="22"/>
      <c r="K118" s="22"/>
    </row>
    <row r="119" spans="1:11" ht="15.75">
      <c r="A119" s="8">
        <v>1</v>
      </c>
      <c r="B119" s="8" t="s">
        <v>14</v>
      </c>
      <c r="C119" s="8"/>
      <c r="D119" s="25"/>
      <c r="E119" s="25"/>
      <c r="F119" s="7">
        <v>69808</v>
      </c>
      <c r="G119" s="24"/>
      <c r="H119" s="32"/>
      <c r="I119" s="32"/>
      <c r="J119" s="22"/>
      <c r="K119" s="22"/>
    </row>
    <row r="120" spans="1:11" ht="15.75">
      <c r="A120" s="8">
        <v>2</v>
      </c>
      <c r="B120" s="8" t="s">
        <v>55</v>
      </c>
      <c r="C120" s="8"/>
      <c r="D120" s="25">
        <v>70</v>
      </c>
      <c r="E120" s="25">
        <v>1525</v>
      </c>
      <c r="F120" s="7">
        <f>E120*D120</f>
        <v>106750</v>
      </c>
      <c r="G120" s="24" t="s">
        <v>134</v>
      </c>
      <c r="H120" s="32">
        <v>15079</v>
      </c>
      <c r="I120" s="32">
        <v>40000</v>
      </c>
      <c r="J120" s="22"/>
      <c r="K120" s="22"/>
    </row>
    <row r="121" spans="1:11" ht="15.75">
      <c r="A121" s="8">
        <v>3</v>
      </c>
      <c r="B121" s="8"/>
      <c r="C121" s="8"/>
      <c r="D121" s="25"/>
      <c r="E121" s="25"/>
      <c r="F121" s="7"/>
      <c r="G121" s="43" t="s">
        <v>130</v>
      </c>
      <c r="H121" s="32">
        <v>77333</v>
      </c>
      <c r="I121" s="32">
        <v>120000</v>
      </c>
      <c r="J121" s="8"/>
      <c r="K121" s="8"/>
    </row>
    <row r="122" spans="1:11" s="33" customFormat="1" ht="18">
      <c r="A122" s="8">
        <v>4</v>
      </c>
      <c r="B122" s="8"/>
      <c r="C122" s="8"/>
      <c r="D122" s="25"/>
      <c r="E122" s="25"/>
      <c r="F122" s="7"/>
      <c r="G122" s="8" t="s">
        <v>56</v>
      </c>
      <c r="H122" s="7">
        <v>0</v>
      </c>
      <c r="I122" s="32">
        <v>15000</v>
      </c>
      <c r="J122" s="8"/>
      <c r="K122" s="8"/>
    </row>
    <row r="123" spans="1:11" ht="18">
      <c r="A123" s="28"/>
      <c r="B123" s="28" t="s">
        <v>10</v>
      </c>
      <c r="C123" s="64">
        <v>103535</v>
      </c>
      <c r="D123" s="65"/>
      <c r="E123" s="65"/>
      <c r="F123" s="64">
        <f>SUM(F119:F122)</f>
        <v>176558</v>
      </c>
      <c r="G123" s="28"/>
      <c r="H123" s="64">
        <f>SUM(H118:H122)</f>
        <v>92412</v>
      </c>
      <c r="I123" s="64">
        <f>SUM(I118:I122)</f>
        <v>175000</v>
      </c>
      <c r="J123" s="64">
        <f>F123-I123</f>
        <v>1558</v>
      </c>
      <c r="K123" s="28">
        <f>IF(J123&lt;0,J123,0)</f>
        <v>0</v>
      </c>
    </row>
    <row r="124" spans="4:6" ht="21">
      <c r="D124" s="5" t="s">
        <v>20</v>
      </c>
      <c r="F124" s="30">
        <f>SUM(F120:F122)</f>
        <v>106750</v>
      </c>
    </row>
    <row r="125" spans="2:3" ht="18">
      <c r="B125" s="31" t="s">
        <v>2</v>
      </c>
      <c r="C125" s="13">
        <v>10</v>
      </c>
    </row>
    <row r="126" spans="1:11" s="34" customFormat="1" ht="18">
      <c r="A126" s="1"/>
      <c r="B126" s="31" t="s">
        <v>1</v>
      </c>
      <c r="C126" s="31" t="s">
        <v>57</v>
      </c>
      <c r="D126" s="5"/>
      <c r="E126" s="5"/>
      <c r="F126" s="1"/>
      <c r="G126" s="1"/>
      <c r="H126" s="1"/>
      <c r="I126" s="1"/>
      <c r="J126" s="1"/>
      <c r="K126" s="1"/>
    </row>
    <row r="127" spans="1:11" ht="32.25">
      <c r="A127" s="19" t="s">
        <v>3</v>
      </c>
      <c r="B127" s="19" t="s">
        <v>13</v>
      </c>
      <c r="C127" s="19" t="s">
        <v>4</v>
      </c>
      <c r="D127" s="20" t="s">
        <v>22</v>
      </c>
      <c r="E127" s="21" t="s">
        <v>23</v>
      </c>
      <c r="F127" s="19" t="s">
        <v>11</v>
      </c>
      <c r="G127" s="19" t="s">
        <v>6</v>
      </c>
      <c r="H127" s="19" t="s">
        <v>5</v>
      </c>
      <c r="I127" s="19" t="s">
        <v>7</v>
      </c>
      <c r="J127" s="19" t="s">
        <v>8</v>
      </c>
      <c r="K127" s="19" t="s">
        <v>9</v>
      </c>
    </row>
    <row r="128" spans="1:11" ht="15.75">
      <c r="A128" s="22"/>
      <c r="B128" s="22"/>
      <c r="C128" s="22"/>
      <c r="D128" s="23" t="s">
        <v>21</v>
      </c>
      <c r="E128" s="23" t="s">
        <v>12</v>
      </c>
      <c r="F128" s="22" t="s">
        <v>143</v>
      </c>
      <c r="G128" s="24"/>
      <c r="H128" s="32"/>
      <c r="I128" s="22"/>
      <c r="J128" s="22"/>
      <c r="K128" s="22"/>
    </row>
    <row r="129" spans="1:11" ht="15.75">
      <c r="A129" s="8">
        <v>1</v>
      </c>
      <c r="B129" s="8" t="s">
        <v>14</v>
      </c>
      <c r="C129" s="8"/>
      <c r="D129" s="25"/>
      <c r="E129" s="25"/>
      <c r="F129" s="7">
        <v>0</v>
      </c>
      <c r="G129" s="24"/>
      <c r="H129" s="32"/>
      <c r="I129" s="22"/>
      <c r="J129" s="22"/>
      <c r="K129" s="22"/>
    </row>
    <row r="130" spans="1:11" ht="15.75">
      <c r="A130" s="8">
        <v>2</v>
      </c>
      <c r="B130" s="8"/>
      <c r="C130" s="8"/>
      <c r="D130" s="25">
        <v>75</v>
      </c>
      <c r="E130" s="25">
        <v>1525</v>
      </c>
      <c r="F130" s="7">
        <f>D130*E130</f>
        <v>114375</v>
      </c>
      <c r="G130" s="44" t="s">
        <v>198</v>
      </c>
      <c r="H130" s="7">
        <v>224175</v>
      </c>
      <c r="I130" s="7">
        <v>114375</v>
      </c>
      <c r="J130" s="8"/>
      <c r="K130" s="8"/>
    </row>
    <row r="131" spans="1:11" ht="18">
      <c r="A131" s="28"/>
      <c r="B131" s="28" t="s">
        <v>10</v>
      </c>
      <c r="C131" s="64">
        <v>214425</v>
      </c>
      <c r="D131" s="65"/>
      <c r="E131" s="65"/>
      <c r="F131" s="64">
        <f>SUM(F129:F130)</f>
        <v>114375</v>
      </c>
      <c r="G131" s="28"/>
      <c r="H131" s="64">
        <f>SUM(H128:H130)</f>
        <v>224175</v>
      </c>
      <c r="I131" s="64">
        <f>SUM(I128:I130)</f>
        <v>114375</v>
      </c>
      <c r="J131" s="64">
        <f>F131-I131</f>
        <v>0</v>
      </c>
      <c r="K131" s="28">
        <f>IF(J131&lt;0,J131,0)</f>
        <v>0</v>
      </c>
    </row>
    <row r="132" spans="4:6" ht="18">
      <c r="D132" s="5" t="s">
        <v>20</v>
      </c>
      <c r="F132" s="45">
        <f>SUM(F130:F130)</f>
        <v>114375</v>
      </c>
    </row>
    <row r="133" spans="2:3" ht="18">
      <c r="B133" s="31" t="s">
        <v>2</v>
      </c>
      <c r="C133" s="13">
        <v>11</v>
      </c>
    </row>
    <row r="134" spans="1:11" s="33" customFormat="1" ht="18">
      <c r="A134" s="1"/>
      <c r="B134" s="31" t="s">
        <v>1</v>
      </c>
      <c r="C134" s="31" t="s">
        <v>19</v>
      </c>
      <c r="D134" s="5"/>
      <c r="E134" s="5"/>
      <c r="F134" s="1"/>
      <c r="G134" s="1"/>
      <c r="H134" s="1"/>
      <c r="I134" s="1"/>
      <c r="J134" s="1"/>
      <c r="K134" s="1"/>
    </row>
    <row r="135" spans="1:11" ht="32.25">
      <c r="A135" s="19" t="s">
        <v>3</v>
      </c>
      <c r="B135" s="19" t="s">
        <v>13</v>
      </c>
      <c r="C135" s="19" t="s">
        <v>4</v>
      </c>
      <c r="D135" s="20" t="s">
        <v>22</v>
      </c>
      <c r="E135" s="21" t="s">
        <v>23</v>
      </c>
      <c r="F135" s="19" t="s">
        <v>11</v>
      </c>
      <c r="G135" s="19" t="s">
        <v>6</v>
      </c>
      <c r="H135" s="19" t="s">
        <v>5</v>
      </c>
      <c r="I135" s="19" t="s">
        <v>7</v>
      </c>
      <c r="J135" s="19" t="s">
        <v>8</v>
      </c>
      <c r="K135" s="19" t="s">
        <v>9</v>
      </c>
    </row>
    <row r="136" spans="1:11" s="4" customFormat="1" ht="18">
      <c r="A136" s="22"/>
      <c r="B136" s="22"/>
      <c r="C136" s="22"/>
      <c r="D136" s="23" t="s">
        <v>21</v>
      </c>
      <c r="E136" s="23" t="s">
        <v>12</v>
      </c>
      <c r="F136" s="22" t="s">
        <v>143</v>
      </c>
      <c r="G136" s="22"/>
      <c r="H136" s="22"/>
      <c r="I136" s="22"/>
      <c r="J136" s="22"/>
      <c r="K136" s="22"/>
    </row>
    <row r="137" spans="1:11" s="4" customFormat="1" ht="18">
      <c r="A137" s="8">
        <v>1</v>
      </c>
      <c r="B137" s="8" t="s">
        <v>14</v>
      </c>
      <c r="C137" s="8"/>
      <c r="D137" s="25"/>
      <c r="E137" s="25"/>
      <c r="F137" s="7">
        <v>189178</v>
      </c>
      <c r="G137" s="8" t="s">
        <v>156</v>
      </c>
      <c r="H137" s="7">
        <v>0</v>
      </c>
      <c r="I137" s="7">
        <v>180000</v>
      </c>
      <c r="J137" s="8"/>
      <c r="K137" s="8"/>
    </row>
    <row r="138" spans="1:11" ht="15.75">
      <c r="A138" s="8">
        <v>2</v>
      </c>
      <c r="B138" s="26" t="s">
        <v>18</v>
      </c>
      <c r="C138" s="8"/>
      <c r="D138" s="25">
        <v>75</v>
      </c>
      <c r="E138" s="25">
        <v>1525</v>
      </c>
      <c r="F138" s="7">
        <f>E138*D138</f>
        <v>114375</v>
      </c>
      <c r="G138" s="8" t="s">
        <v>114</v>
      </c>
      <c r="H138" s="7">
        <v>47463</v>
      </c>
      <c r="I138" s="7">
        <v>0</v>
      </c>
      <c r="J138" s="8"/>
      <c r="K138" s="8"/>
    </row>
    <row r="139" spans="1:11" ht="15.75">
      <c r="A139" s="8">
        <v>3</v>
      </c>
      <c r="B139" s="26"/>
      <c r="C139" s="8"/>
      <c r="D139" s="25"/>
      <c r="E139" s="25"/>
      <c r="F139" s="7"/>
      <c r="G139" s="8" t="s">
        <v>58</v>
      </c>
      <c r="H139" s="7">
        <v>1800</v>
      </c>
      <c r="I139" s="7">
        <v>3000</v>
      </c>
      <c r="J139" s="8"/>
      <c r="K139" s="8"/>
    </row>
    <row r="140" spans="1:11" ht="15.75">
      <c r="A140" s="8">
        <v>4</v>
      </c>
      <c r="B140" s="26"/>
      <c r="C140" s="8"/>
      <c r="D140" s="25"/>
      <c r="E140" s="25"/>
      <c r="F140" s="7"/>
      <c r="G140" s="8" t="s">
        <v>94</v>
      </c>
      <c r="H140" s="7">
        <v>0</v>
      </c>
      <c r="I140" s="7">
        <v>106375</v>
      </c>
      <c r="J140" s="8"/>
      <c r="K140" s="8"/>
    </row>
    <row r="141" spans="1:11" ht="15.75">
      <c r="A141" s="8">
        <v>5</v>
      </c>
      <c r="B141" s="26"/>
      <c r="C141" s="8"/>
      <c r="D141" s="25"/>
      <c r="E141" s="25"/>
      <c r="F141" s="7"/>
      <c r="G141" s="8" t="s">
        <v>59</v>
      </c>
      <c r="H141" s="7">
        <v>7550</v>
      </c>
      <c r="I141" s="7">
        <v>8000</v>
      </c>
      <c r="J141" s="8"/>
      <c r="K141" s="8"/>
    </row>
    <row r="142" spans="1:11" s="46" customFormat="1" ht="18">
      <c r="A142" s="28"/>
      <c r="B142" s="28" t="s">
        <v>10</v>
      </c>
      <c r="C142" s="64">
        <v>111450</v>
      </c>
      <c r="D142" s="65"/>
      <c r="E142" s="65"/>
      <c r="F142" s="64">
        <f>SUM(F137:F141)</f>
        <v>303553</v>
      </c>
      <c r="G142" s="28"/>
      <c r="H142" s="64">
        <f>SUM(H137:H141)</f>
        <v>56813</v>
      </c>
      <c r="I142" s="64">
        <f>SUM(I137:I141)</f>
        <v>297375</v>
      </c>
      <c r="J142" s="64">
        <f>F142-I142</f>
        <v>6178</v>
      </c>
      <c r="K142" s="28">
        <f>IF(J142&lt;0,J142,0)</f>
        <v>0</v>
      </c>
    </row>
    <row r="143" spans="4:6" ht="18">
      <c r="D143" s="5" t="s">
        <v>20</v>
      </c>
      <c r="F143" s="45">
        <f>SUM(F138:F141)</f>
        <v>114375</v>
      </c>
    </row>
    <row r="144" spans="2:9" ht="18">
      <c r="B144" s="31" t="s">
        <v>2</v>
      </c>
      <c r="C144" s="13">
        <v>12</v>
      </c>
      <c r="G144" s="6"/>
      <c r="H144" s="3"/>
      <c r="I144" s="3"/>
    </row>
    <row r="145" spans="2:3" ht="18">
      <c r="B145" s="31" t="s">
        <v>1</v>
      </c>
      <c r="C145" s="31" t="s">
        <v>102</v>
      </c>
    </row>
    <row r="146" spans="1:11" ht="32.25">
      <c r="A146" s="19" t="s">
        <v>3</v>
      </c>
      <c r="B146" s="19" t="s">
        <v>13</v>
      </c>
      <c r="C146" s="19" t="s">
        <v>4</v>
      </c>
      <c r="D146" s="20" t="s">
        <v>22</v>
      </c>
      <c r="E146" s="21" t="s">
        <v>23</v>
      </c>
      <c r="F146" s="19" t="s">
        <v>11</v>
      </c>
      <c r="G146" s="19" t="s">
        <v>6</v>
      </c>
      <c r="H146" s="19" t="s">
        <v>5</v>
      </c>
      <c r="I146" s="19" t="s">
        <v>7</v>
      </c>
      <c r="J146" s="19" t="s">
        <v>8</v>
      </c>
      <c r="K146" s="19" t="s">
        <v>9</v>
      </c>
    </row>
    <row r="147" spans="1:11" ht="15.75">
      <c r="A147" s="22"/>
      <c r="B147" s="22"/>
      <c r="C147" s="22"/>
      <c r="D147" s="23" t="s">
        <v>21</v>
      </c>
      <c r="E147" s="23" t="s">
        <v>12</v>
      </c>
      <c r="F147" s="22" t="s">
        <v>143</v>
      </c>
      <c r="G147" s="22"/>
      <c r="H147" s="22"/>
      <c r="I147" s="22"/>
      <c r="J147" s="22"/>
      <c r="K147" s="22"/>
    </row>
    <row r="148" spans="1:11" ht="25.5" customHeight="1">
      <c r="A148" s="8">
        <v>1</v>
      </c>
      <c r="B148" s="8" t="s">
        <v>14</v>
      </c>
      <c r="C148" s="8"/>
      <c r="D148" s="25"/>
      <c r="E148" s="25"/>
      <c r="F148" s="7">
        <v>27440</v>
      </c>
      <c r="G148" s="8"/>
      <c r="H148" s="7"/>
      <c r="I148" s="7"/>
      <c r="J148" s="8"/>
      <c r="K148" s="8"/>
    </row>
    <row r="149" spans="1:11" ht="15.75">
      <c r="A149" s="8">
        <v>2</v>
      </c>
      <c r="B149" s="26" t="s">
        <v>184</v>
      </c>
      <c r="C149" s="8"/>
      <c r="D149" s="25">
        <v>20</v>
      </c>
      <c r="E149" s="25">
        <v>1525</v>
      </c>
      <c r="F149" s="7">
        <f>E149*D149</f>
        <v>30500</v>
      </c>
      <c r="G149" s="8"/>
      <c r="H149" s="7"/>
      <c r="I149" s="7"/>
      <c r="J149" s="8"/>
      <c r="K149" s="8"/>
    </row>
    <row r="150" spans="1:11" ht="15.75">
      <c r="A150" s="8">
        <v>3</v>
      </c>
      <c r="B150" s="26"/>
      <c r="C150" s="8"/>
      <c r="D150" s="25"/>
      <c r="E150" s="25"/>
      <c r="F150" s="7"/>
      <c r="G150" s="8" t="s">
        <v>115</v>
      </c>
      <c r="H150" s="7"/>
      <c r="I150" s="7">
        <v>2400</v>
      </c>
      <c r="J150" s="8"/>
      <c r="K150" s="8"/>
    </row>
    <row r="151" spans="1:11" ht="15.75">
      <c r="A151" s="8">
        <v>4</v>
      </c>
      <c r="B151" s="26"/>
      <c r="C151" s="8"/>
      <c r="D151" s="25"/>
      <c r="E151" s="25"/>
      <c r="F151" s="7"/>
      <c r="G151" s="8" t="s">
        <v>121</v>
      </c>
      <c r="H151" s="7">
        <v>2000</v>
      </c>
      <c r="I151" s="7">
        <v>5000</v>
      </c>
      <c r="J151" s="8"/>
      <c r="K151" s="8"/>
    </row>
    <row r="152" spans="1:11" ht="15.75">
      <c r="A152" s="8">
        <v>5</v>
      </c>
      <c r="B152" s="26"/>
      <c r="C152" s="8"/>
      <c r="D152" s="25"/>
      <c r="E152" s="25"/>
      <c r="F152" s="7"/>
      <c r="G152" s="8" t="s">
        <v>157</v>
      </c>
      <c r="H152" s="7"/>
      <c r="I152" s="7">
        <v>40000</v>
      </c>
      <c r="J152" s="8"/>
      <c r="K152" s="8"/>
    </row>
    <row r="153" spans="1:11" ht="26.25" customHeight="1">
      <c r="A153" s="28"/>
      <c r="B153" s="28" t="s">
        <v>10</v>
      </c>
      <c r="C153" s="64">
        <v>29440</v>
      </c>
      <c r="D153" s="65"/>
      <c r="E153" s="65"/>
      <c r="F153" s="64">
        <f>SUM(F148:F152)</f>
        <v>57940</v>
      </c>
      <c r="G153" s="28"/>
      <c r="H153" s="64">
        <f>SUM(H148:H152)</f>
        <v>2000</v>
      </c>
      <c r="I153" s="64">
        <f>SUM(I148:I152)</f>
        <v>47400</v>
      </c>
      <c r="J153" s="64">
        <f>F153-I153</f>
        <v>10540</v>
      </c>
      <c r="K153" s="28">
        <f>IF(J153&lt;0,J153,0)</f>
        <v>0</v>
      </c>
    </row>
    <row r="154" spans="4:6" ht="18">
      <c r="D154" s="5" t="s">
        <v>20</v>
      </c>
      <c r="F154" s="45">
        <f>SUM(F149:F152)</f>
        <v>30500</v>
      </c>
    </row>
    <row r="155" spans="2:3" ht="25.5" customHeight="1">
      <c r="B155" s="31"/>
      <c r="C155" s="13"/>
    </row>
    <row r="156" spans="2:3" ht="18">
      <c r="B156" s="31" t="s">
        <v>2</v>
      </c>
      <c r="C156" s="13">
        <v>13</v>
      </c>
    </row>
    <row r="157" spans="2:3" ht="18">
      <c r="B157" s="31" t="s">
        <v>1</v>
      </c>
      <c r="C157" s="31" t="s">
        <v>60</v>
      </c>
    </row>
    <row r="158" spans="1:11" ht="32.25">
      <c r="A158" s="19" t="s">
        <v>3</v>
      </c>
      <c r="B158" s="19" t="s">
        <v>13</v>
      </c>
      <c r="C158" s="19" t="s">
        <v>4</v>
      </c>
      <c r="D158" s="20" t="s">
        <v>22</v>
      </c>
      <c r="E158" s="21" t="s">
        <v>23</v>
      </c>
      <c r="F158" s="19" t="s">
        <v>11</v>
      </c>
      <c r="G158" s="19" t="s">
        <v>6</v>
      </c>
      <c r="H158" s="19" t="s">
        <v>5</v>
      </c>
      <c r="I158" s="19" t="s">
        <v>7</v>
      </c>
      <c r="J158" s="19" t="s">
        <v>8</v>
      </c>
      <c r="K158" s="19" t="s">
        <v>9</v>
      </c>
    </row>
    <row r="159" spans="1:11" ht="15.75">
      <c r="A159" s="22"/>
      <c r="B159" s="22"/>
      <c r="C159" s="22"/>
      <c r="D159" s="23" t="s">
        <v>21</v>
      </c>
      <c r="E159" s="23" t="s">
        <v>12</v>
      </c>
      <c r="F159" s="22" t="s">
        <v>143</v>
      </c>
      <c r="G159" s="22"/>
      <c r="H159" s="22"/>
      <c r="I159" s="22"/>
      <c r="J159" s="22"/>
      <c r="K159" s="22"/>
    </row>
    <row r="160" spans="1:11" ht="15.75">
      <c r="A160" s="8">
        <v>1</v>
      </c>
      <c r="B160" s="8" t="s">
        <v>14</v>
      </c>
      <c r="C160" s="8"/>
      <c r="D160" s="25"/>
      <c r="E160" s="25"/>
      <c r="F160" s="7">
        <v>310276.15</v>
      </c>
      <c r="G160" s="8"/>
      <c r="H160" s="8"/>
      <c r="I160" s="8"/>
      <c r="J160" s="8"/>
      <c r="K160" s="8"/>
    </row>
    <row r="161" spans="1:11" ht="15.75">
      <c r="A161" s="8">
        <v>2</v>
      </c>
      <c r="B161" s="8" t="s">
        <v>109</v>
      </c>
      <c r="C161" s="8"/>
      <c r="D161" s="25">
        <v>400</v>
      </c>
      <c r="E161" s="25">
        <v>790</v>
      </c>
      <c r="F161" s="7">
        <f>E161*D161</f>
        <v>316000</v>
      </c>
      <c r="G161" s="8" t="s">
        <v>189</v>
      </c>
      <c r="H161" s="7">
        <v>0</v>
      </c>
      <c r="I161" s="7">
        <v>300000</v>
      </c>
      <c r="J161" s="8"/>
      <c r="K161" s="8"/>
    </row>
    <row r="162" spans="1:11" ht="15.75">
      <c r="A162" s="8">
        <v>3</v>
      </c>
      <c r="B162" s="8"/>
      <c r="C162" s="8"/>
      <c r="D162" s="25"/>
      <c r="E162" s="25"/>
      <c r="F162" s="7"/>
      <c r="G162" s="8" t="s">
        <v>61</v>
      </c>
      <c r="H162" s="7">
        <v>330000</v>
      </c>
      <c r="I162" s="7">
        <v>280000</v>
      </c>
      <c r="J162" s="8"/>
      <c r="K162" s="8"/>
    </row>
    <row r="163" spans="1:11" ht="18">
      <c r="A163" s="28"/>
      <c r="B163" s="28" t="s">
        <v>10</v>
      </c>
      <c r="C163" s="64">
        <v>658000</v>
      </c>
      <c r="D163" s="65"/>
      <c r="E163" s="65"/>
      <c r="F163" s="64">
        <f>SUM(F160:F162)</f>
        <v>626276.15</v>
      </c>
      <c r="G163" s="28"/>
      <c r="H163" s="64">
        <f>SUM(H160:H162)</f>
        <v>330000</v>
      </c>
      <c r="I163" s="64">
        <f>SUM(I161:I162)</f>
        <v>580000</v>
      </c>
      <c r="J163" s="64">
        <f>F163-I163</f>
        <v>46276.15000000002</v>
      </c>
      <c r="K163" s="28">
        <f>IF(J163&lt;0,J163,0)</f>
        <v>0</v>
      </c>
    </row>
    <row r="164" spans="4:6" ht="25.5" customHeight="1">
      <c r="D164" s="5" t="s">
        <v>20</v>
      </c>
      <c r="F164" s="45">
        <f>SUM(F161:F162)</f>
        <v>316000</v>
      </c>
    </row>
    <row r="165" spans="2:3" ht="18">
      <c r="B165" s="31" t="s">
        <v>2</v>
      </c>
      <c r="C165" s="13">
        <v>14</v>
      </c>
    </row>
    <row r="166" spans="2:3" ht="18">
      <c r="B166" s="31" t="s">
        <v>1</v>
      </c>
      <c r="C166" s="31" t="s">
        <v>84</v>
      </c>
    </row>
    <row r="167" spans="1:11" ht="32.25">
      <c r="A167" s="19" t="s">
        <v>3</v>
      </c>
      <c r="B167" s="19" t="s">
        <v>13</v>
      </c>
      <c r="C167" s="19" t="s">
        <v>4</v>
      </c>
      <c r="D167" s="20" t="s">
        <v>22</v>
      </c>
      <c r="E167" s="21" t="s">
        <v>23</v>
      </c>
      <c r="F167" s="19" t="s">
        <v>11</v>
      </c>
      <c r="G167" s="19" t="s">
        <v>6</v>
      </c>
      <c r="H167" s="19" t="s">
        <v>5</v>
      </c>
      <c r="I167" s="19" t="s">
        <v>7</v>
      </c>
      <c r="J167" s="19" t="s">
        <v>8</v>
      </c>
      <c r="K167" s="19" t="s">
        <v>9</v>
      </c>
    </row>
    <row r="168" spans="1:11" ht="15.75">
      <c r="A168" s="22"/>
      <c r="B168" s="22"/>
      <c r="C168" s="22"/>
      <c r="D168" s="23" t="s">
        <v>21</v>
      </c>
      <c r="E168" s="23" t="s">
        <v>12</v>
      </c>
      <c r="F168" s="22" t="s">
        <v>143</v>
      </c>
      <c r="G168" s="22"/>
      <c r="H168" s="22"/>
      <c r="I168" s="22"/>
      <c r="J168" s="22"/>
      <c r="K168" s="22"/>
    </row>
    <row r="169" spans="1:11" ht="15.75">
      <c r="A169" s="8">
        <v>1</v>
      </c>
      <c r="B169" s="8" t="s">
        <v>158</v>
      </c>
      <c r="C169" s="8"/>
      <c r="D169" s="25"/>
      <c r="E169" s="25"/>
      <c r="F169" s="7">
        <v>1699938</v>
      </c>
      <c r="G169" s="8"/>
      <c r="H169" s="8"/>
      <c r="I169" s="8"/>
      <c r="J169" s="8"/>
      <c r="K169" s="8"/>
    </row>
    <row r="170" spans="1:11" ht="15.75">
      <c r="A170" s="8">
        <v>2</v>
      </c>
      <c r="B170" s="8" t="s">
        <v>159</v>
      </c>
      <c r="C170" s="8"/>
      <c r="D170" s="25"/>
      <c r="E170" s="25"/>
      <c r="F170" s="7">
        <v>300000</v>
      </c>
      <c r="G170" s="8" t="s">
        <v>85</v>
      </c>
      <c r="H170" s="7">
        <v>1789600</v>
      </c>
      <c r="I170" s="7">
        <v>1999938</v>
      </c>
      <c r="J170" s="8"/>
      <c r="K170" s="8"/>
    </row>
    <row r="171" spans="1:11" ht="15.75">
      <c r="A171" s="8"/>
      <c r="B171" s="8"/>
      <c r="C171" s="8"/>
      <c r="D171" s="25"/>
      <c r="E171" s="25"/>
      <c r="F171" s="7"/>
      <c r="G171" s="8"/>
      <c r="H171" s="7"/>
      <c r="I171" s="7"/>
      <c r="J171" s="8"/>
      <c r="K171" s="8"/>
    </row>
    <row r="172" spans="1:11" ht="18">
      <c r="A172" s="28"/>
      <c r="B172" s="28" t="s">
        <v>10</v>
      </c>
      <c r="C172" s="64">
        <v>1679600</v>
      </c>
      <c r="D172" s="65"/>
      <c r="E172" s="65"/>
      <c r="F172" s="64">
        <f>SUM(F169:F171)</f>
        <v>1999938</v>
      </c>
      <c r="G172" s="28"/>
      <c r="H172" s="64">
        <f>SUM(H169:H171)</f>
        <v>1789600</v>
      </c>
      <c r="I172" s="64">
        <f>SUM(I170:I171)</f>
        <v>1999938</v>
      </c>
      <c r="J172" s="64">
        <f>F172-I172</f>
        <v>0</v>
      </c>
      <c r="K172" s="28">
        <f>IF(J172&lt;0,J172,0)</f>
        <v>0</v>
      </c>
    </row>
    <row r="173" spans="4:6" ht="18">
      <c r="D173" s="5" t="s">
        <v>20</v>
      </c>
      <c r="F173" s="45">
        <f>SUM(F170:F171)</f>
        <v>300000</v>
      </c>
    </row>
    <row r="174" spans="2:3" ht="18">
      <c r="B174" s="31" t="s">
        <v>2</v>
      </c>
      <c r="C174" s="13">
        <v>15</v>
      </c>
    </row>
    <row r="175" spans="2:3" ht="18">
      <c r="B175" s="31" t="s">
        <v>1</v>
      </c>
      <c r="C175" s="31" t="s">
        <v>62</v>
      </c>
    </row>
    <row r="176" spans="1:11" ht="32.25">
      <c r="A176" s="19" t="s">
        <v>3</v>
      </c>
      <c r="B176" s="19" t="s">
        <v>13</v>
      </c>
      <c r="C176" s="19" t="s">
        <v>4</v>
      </c>
      <c r="D176" s="20" t="s">
        <v>22</v>
      </c>
      <c r="E176" s="21" t="s">
        <v>23</v>
      </c>
      <c r="F176" s="19" t="s">
        <v>11</v>
      </c>
      <c r="G176" s="19" t="s">
        <v>6</v>
      </c>
      <c r="H176" s="19" t="s">
        <v>5</v>
      </c>
      <c r="I176" s="19" t="s">
        <v>7</v>
      </c>
      <c r="J176" s="19" t="s">
        <v>8</v>
      </c>
      <c r="K176" s="19" t="s">
        <v>9</v>
      </c>
    </row>
    <row r="177" spans="1:11" ht="15.75">
      <c r="A177" s="22"/>
      <c r="B177" s="22"/>
      <c r="C177" s="22"/>
      <c r="D177" s="23" t="s">
        <v>21</v>
      </c>
      <c r="E177" s="23" t="s">
        <v>12</v>
      </c>
      <c r="F177" s="22" t="s">
        <v>143</v>
      </c>
      <c r="G177" s="8"/>
      <c r="H177" s="22"/>
      <c r="I177" s="22"/>
      <c r="J177" s="22"/>
      <c r="K177" s="22"/>
    </row>
    <row r="178" spans="1:11" ht="15.75">
      <c r="A178" s="8">
        <v>1</v>
      </c>
      <c r="B178" s="8" t="s">
        <v>14</v>
      </c>
      <c r="C178" s="8"/>
      <c r="D178" s="25"/>
      <c r="E178" s="25"/>
      <c r="F178" s="7">
        <v>323013</v>
      </c>
      <c r="G178" s="8"/>
      <c r="H178" s="7"/>
      <c r="I178" s="7"/>
      <c r="J178" s="8"/>
      <c r="K178" s="8"/>
    </row>
    <row r="179" spans="1:11" ht="32.25">
      <c r="A179" s="8">
        <v>2</v>
      </c>
      <c r="B179" s="8" t="s">
        <v>116</v>
      </c>
      <c r="C179" s="8"/>
      <c r="D179" s="25">
        <v>350</v>
      </c>
      <c r="E179" s="25">
        <v>725</v>
      </c>
      <c r="F179" s="7">
        <f>E179*D179</f>
        <v>253750</v>
      </c>
      <c r="G179" s="26" t="s">
        <v>122</v>
      </c>
      <c r="H179" s="7">
        <v>0</v>
      </c>
      <c r="I179" s="7">
        <v>400000</v>
      </c>
      <c r="J179" s="8"/>
      <c r="K179" s="8"/>
    </row>
    <row r="180" spans="1:11" ht="15.75">
      <c r="A180" s="8">
        <v>3</v>
      </c>
      <c r="B180" s="8"/>
      <c r="C180" s="8"/>
      <c r="D180" s="25"/>
      <c r="E180" s="25"/>
      <c r="F180" s="7"/>
      <c r="G180" s="26" t="s">
        <v>160</v>
      </c>
      <c r="H180" s="7">
        <v>0</v>
      </c>
      <c r="I180" s="7">
        <v>30000</v>
      </c>
      <c r="J180" s="8"/>
      <c r="K180" s="8"/>
    </row>
    <row r="181" spans="1:11" ht="15.75">
      <c r="A181" s="8">
        <v>4</v>
      </c>
      <c r="B181" s="8"/>
      <c r="C181" s="8"/>
      <c r="D181" s="25"/>
      <c r="E181" s="25"/>
      <c r="F181" s="7"/>
      <c r="G181" s="26" t="s">
        <v>176</v>
      </c>
      <c r="H181" s="7">
        <v>0</v>
      </c>
      <c r="I181" s="7">
        <v>120000</v>
      </c>
      <c r="J181" s="8"/>
      <c r="K181" s="8"/>
    </row>
    <row r="182" spans="1:11" ht="15.75">
      <c r="A182" s="8">
        <v>5</v>
      </c>
      <c r="B182" s="8"/>
      <c r="C182" s="8"/>
      <c r="D182" s="25"/>
      <c r="E182" s="25"/>
      <c r="F182" s="7"/>
      <c r="G182" s="26" t="s">
        <v>117</v>
      </c>
      <c r="H182" s="7">
        <v>0</v>
      </c>
      <c r="I182" s="7">
        <v>15000</v>
      </c>
      <c r="J182" s="8"/>
      <c r="K182" s="8"/>
    </row>
    <row r="183" spans="1:11" ht="18">
      <c r="A183" s="28"/>
      <c r="B183" s="28" t="s">
        <v>10</v>
      </c>
      <c r="C183" s="64">
        <v>220900</v>
      </c>
      <c r="D183" s="65"/>
      <c r="E183" s="65"/>
      <c r="F183" s="64">
        <f>SUM(F178:F182)</f>
        <v>576763</v>
      </c>
      <c r="G183" s="28"/>
      <c r="H183" s="64">
        <f>SUM(H178:H182)</f>
        <v>0</v>
      </c>
      <c r="I183" s="64">
        <f>SUM(I178:I182)</f>
        <v>565000</v>
      </c>
      <c r="J183" s="64">
        <f>F183-I183</f>
        <v>11763</v>
      </c>
      <c r="K183" s="28">
        <f>IF(J183&lt;0,J183,0)</f>
        <v>0</v>
      </c>
    </row>
    <row r="184" spans="4:6" ht="25.5" customHeight="1">
      <c r="D184" s="5" t="s">
        <v>20</v>
      </c>
      <c r="F184" s="45">
        <f>SUM(F179:F182)</f>
        <v>253750</v>
      </c>
    </row>
    <row r="185" spans="2:3" ht="18">
      <c r="B185" s="31" t="s">
        <v>2</v>
      </c>
      <c r="C185" s="13">
        <v>16</v>
      </c>
    </row>
    <row r="186" spans="2:3" ht="18">
      <c r="B186" s="31" t="s">
        <v>1</v>
      </c>
      <c r="C186" s="31" t="s">
        <v>87</v>
      </c>
    </row>
    <row r="187" spans="1:11" ht="32.25">
      <c r="A187" s="19" t="s">
        <v>3</v>
      </c>
      <c r="B187" s="19" t="s">
        <v>13</v>
      </c>
      <c r="C187" s="19" t="s">
        <v>4</v>
      </c>
      <c r="D187" s="20" t="s">
        <v>22</v>
      </c>
      <c r="E187" s="21" t="s">
        <v>23</v>
      </c>
      <c r="F187" s="19" t="s">
        <v>11</v>
      </c>
      <c r="G187" s="19" t="s">
        <v>6</v>
      </c>
      <c r="H187" s="19" t="s">
        <v>5</v>
      </c>
      <c r="I187" s="19" t="s">
        <v>7</v>
      </c>
      <c r="J187" s="19" t="s">
        <v>8</v>
      </c>
      <c r="K187" s="19" t="s">
        <v>9</v>
      </c>
    </row>
    <row r="188" spans="1:11" ht="15.75">
      <c r="A188" s="22"/>
      <c r="B188" s="22"/>
      <c r="C188" s="22"/>
      <c r="D188" s="23" t="s">
        <v>21</v>
      </c>
      <c r="E188" s="23" t="s">
        <v>12</v>
      </c>
      <c r="F188" s="22" t="s">
        <v>143</v>
      </c>
      <c r="G188" s="22"/>
      <c r="H188" s="22"/>
      <c r="I188" s="22"/>
      <c r="J188" s="22"/>
      <c r="K188" s="22"/>
    </row>
    <row r="189" spans="1:11" ht="15.75">
      <c r="A189" s="8">
        <v>1</v>
      </c>
      <c r="B189" s="8" t="s">
        <v>14</v>
      </c>
      <c r="C189" s="8"/>
      <c r="D189" s="25"/>
      <c r="E189" s="25"/>
      <c r="F189" s="7">
        <v>123862</v>
      </c>
      <c r="G189" s="8"/>
      <c r="H189" s="7"/>
      <c r="I189" s="7"/>
      <c r="J189" s="8"/>
      <c r="K189" s="8"/>
    </row>
    <row r="190" spans="1:11" ht="15.75">
      <c r="A190" s="8">
        <v>2</v>
      </c>
      <c r="B190" s="8" t="s">
        <v>63</v>
      </c>
      <c r="C190" s="8"/>
      <c r="D190" s="25">
        <v>75</v>
      </c>
      <c r="E190" s="25">
        <v>1525</v>
      </c>
      <c r="F190" s="7">
        <f>E190*D190</f>
        <v>114375</v>
      </c>
      <c r="G190" s="8" t="s">
        <v>177</v>
      </c>
      <c r="H190" s="7"/>
      <c r="I190" s="7">
        <v>123000</v>
      </c>
      <c r="J190" s="8"/>
      <c r="K190" s="8"/>
    </row>
    <row r="191" spans="1:11" ht="15.75">
      <c r="A191" s="8">
        <v>3</v>
      </c>
      <c r="B191" s="6"/>
      <c r="C191" s="8"/>
      <c r="D191" s="25"/>
      <c r="E191" s="25"/>
      <c r="F191" s="7"/>
      <c r="G191" s="8" t="s">
        <v>178</v>
      </c>
      <c r="H191" s="7"/>
      <c r="I191" s="7">
        <v>100000</v>
      </c>
      <c r="J191" s="8"/>
      <c r="K191" s="8"/>
    </row>
    <row r="192" spans="1:11" ht="18">
      <c r="A192" s="28"/>
      <c r="B192" s="28" t="s">
        <v>10</v>
      </c>
      <c r="C192" s="64">
        <v>110850</v>
      </c>
      <c r="D192" s="65"/>
      <c r="E192" s="65"/>
      <c r="F192" s="64">
        <f>SUM(F189:F191)</f>
        <v>238237</v>
      </c>
      <c r="G192" s="28"/>
      <c r="H192" s="64">
        <f>SUM(H189:H191)</f>
        <v>0</v>
      </c>
      <c r="I192" s="64">
        <f>SUM(I189:I191)</f>
        <v>223000</v>
      </c>
      <c r="J192" s="64">
        <f>F192-I192</f>
        <v>15237</v>
      </c>
      <c r="K192" s="28">
        <f>IF(J192&lt;0,J192,0)</f>
        <v>0</v>
      </c>
    </row>
    <row r="193" spans="4:6" ht="18">
      <c r="D193" s="5" t="s">
        <v>20</v>
      </c>
      <c r="F193" s="45">
        <f>SUM(F190:F191)</f>
        <v>114375</v>
      </c>
    </row>
    <row r="194" spans="2:3" ht="18">
      <c r="B194" s="31" t="s">
        <v>2</v>
      </c>
      <c r="C194" s="13">
        <v>17</v>
      </c>
    </row>
    <row r="195" spans="2:3" ht="18">
      <c r="B195" s="31" t="s">
        <v>1</v>
      </c>
      <c r="C195" s="31" t="s">
        <v>64</v>
      </c>
    </row>
    <row r="196" spans="1:11" ht="32.25">
      <c r="A196" s="19" t="s">
        <v>3</v>
      </c>
      <c r="B196" s="19" t="s">
        <v>13</v>
      </c>
      <c r="C196" s="19" t="s">
        <v>4</v>
      </c>
      <c r="D196" s="20" t="s">
        <v>22</v>
      </c>
      <c r="E196" s="21" t="s">
        <v>23</v>
      </c>
      <c r="F196" s="19" t="s">
        <v>11</v>
      </c>
      <c r="G196" s="19" t="s">
        <v>6</v>
      </c>
      <c r="H196" s="19" t="s">
        <v>5</v>
      </c>
      <c r="I196" s="19" t="s">
        <v>7</v>
      </c>
      <c r="J196" s="19" t="s">
        <v>8</v>
      </c>
      <c r="K196" s="19" t="s">
        <v>9</v>
      </c>
    </row>
    <row r="197" spans="1:11" ht="15.75">
      <c r="A197" s="22"/>
      <c r="B197" s="22"/>
      <c r="C197" s="22"/>
      <c r="D197" s="23" t="s">
        <v>21</v>
      </c>
      <c r="E197" s="23" t="s">
        <v>12</v>
      </c>
      <c r="F197" s="22" t="s">
        <v>143</v>
      </c>
      <c r="G197" s="22"/>
      <c r="H197" s="22"/>
      <c r="I197" s="22"/>
      <c r="J197" s="22"/>
      <c r="K197" s="22"/>
    </row>
    <row r="198" spans="1:11" ht="15.75">
      <c r="A198" s="8">
        <v>1</v>
      </c>
      <c r="B198" s="8" t="s">
        <v>14</v>
      </c>
      <c r="C198" s="8"/>
      <c r="D198" s="25"/>
      <c r="E198" s="25"/>
      <c r="F198" s="7">
        <v>70355</v>
      </c>
      <c r="G198" s="8"/>
      <c r="H198" s="7"/>
      <c r="I198" s="7"/>
      <c r="J198" s="8"/>
      <c r="K198" s="8"/>
    </row>
    <row r="199" spans="1:11" ht="32.25">
      <c r="A199" s="8">
        <v>2</v>
      </c>
      <c r="B199" s="8" t="s">
        <v>65</v>
      </c>
      <c r="C199" s="8"/>
      <c r="D199" s="25">
        <v>250</v>
      </c>
      <c r="E199" s="25">
        <v>1525</v>
      </c>
      <c r="F199" s="7">
        <f>E199*D199</f>
        <v>381250</v>
      </c>
      <c r="G199" s="26" t="s">
        <v>139</v>
      </c>
      <c r="H199" s="7">
        <v>142651</v>
      </c>
      <c r="I199" s="7">
        <v>200000</v>
      </c>
      <c r="J199" s="8"/>
      <c r="K199" s="8"/>
    </row>
    <row r="200" spans="1:11" ht="15.75">
      <c r="A200" s="8">
        <v>3</v>
      </c>
      <c r="B200" s="8"/>
      <c r="C200" s="8"/>
      <c r="D200" s="25"/>
      <c r="E200" s="25"/>
      <c r="F200" s="7"/>
      <c r="G200" s="8" t="s">
        <v>95</v>
      </c>
      <c r="H200" s="7">
        <v>0</v>
      </c>
      <c r="I200" s="7">
        <v>20000</v>
      </c>
      <c r="J200" s="8"/>
      <c r="K200" s="8"/>
    </row>
    <row r="201" spans="1:11" ht="15.75">
      <c r="A201" s="8">
        <v>4</v>
      </c>
      <c r="B201" s="8"/>
      <c r="C201" s="8"/>
      <c r="D201" s="25"/>
      <c r="E201" s="25"/>
      <c r="F201" s="7"/>
      <c r="G201" s="8" t="s">
        <v>118</v>
      </c>
      <c r="H201" s="7">
        <v>10721</v>
      </c>
      <c r="I201" s="7">
        <v>40000</v>
      </c>
      <c r="J201" s="8"/>
      <c r="K201" s="8"/>
    </row>
    <row r="202" spans="1:11" ht="15.75">
      <c r="A202" s="8">
        <v>5</v>
      </c>
      <c r="B202" s="8"/>
      <c r="C202" s="8"/>
      <c r="D202" s="25"/>
      <c r="E202" s="25"/>
      <c r="F202" s="7"/>
      <c r="G202" s="8" t="s">
        <v>66</v>
      </c>
      <c r="H202" s="7">
        <v>0</v>
      </c>
      <c r="I202" s="7">
        <v>5000</v>
      </c>
      <c r="J202" s="8"/>
      <c r="K202" s="8"/>
    </row>
    <row r="203" spans="1:11" ht="15.75">
      <c r="A203" s="8">
        <v>6</v>
      </c>
      <c r="B203" s="8"/>
      <c r="C203" s="8"/>
      <c r="D203" s="25"/>
      <c r="E203" s="25"/>
      <c r="F203" s="7"/>
      <c r="G203" s="8" t="s">
        <v>135</v>
      </c>
      <c r="H203" s="7">
        <v>0</v>
      </c>
      <c r="I203" s="7">
        <v>10000</v>
      </c>
      <c r="J203" s="8"/>
      <c r="K203" s="8"/>
    </row>
    <row r="204" spans="1:11" ht="15.75">
      <c r="A204" s="8">
        <v>7</v>
      </c>
      <c r="B204" s="8"/>
      <c r="C204" s="8"/>
      <c r="D204" s="25"/>
      <c r="E204" s="25"/>
      <c r="F204" s="7"/>
      <c r="G204" s="8" t="s">
        <v>123</v>
      </c>
      <c r="H204" s="7">
        <v>9789</v>
      </c>
      <c r="I204" s="7">
        <v>50000</v>
      </c>
      <c r="J204" s="8"/>
      <c r="K204" s="8"/>
    </row>
    <row r="205" spans="1:11" ht="15.75">
      <c r="A205" s="8">
        <v>8</v>
      </c>
      <c r="B205" s="8"/>
      <c r="C205" s="8"/>
      <c r="D205" s="25"/>
      <c r="E205" s="25"/>
      <c r="F205" s="7"/>
      <c r="G205" s="8" t="s">
        <v>229</v>
      </c>
      <c r="H205" s="7">
        <v>0</v>
      </c>
      <c r="I205" s="7">
        <v>12000</v>
      </c>
      <c r="J205" s="8"/>
      <c r="K205" s="8"/>
    </row>
    <row r="206" spans="1:11" ht="15.75">
      <c r="A206" s="8">
        <v>9</v>
      </c>
      <c r="B206" s="8"/>
      <c r="C206" s="8"/>
      <c r="D206" s="25"/>
      <c r="E206" s="25"/>
      <c r="F206" s="7"/>
      <c r="G206" s="8" t="s">
        <v>142</v>
      </c>
      <c r="H206" s="7">
        <v>115707</v>
      </c>
      <c r="I206" s="7">
        <v>0</v>
      </c>
      <c r="J206" s="8"/>
      <c r="K206" s="8"/>
    </row>
    <row r="207" spans="1:11" ht="15.75">
      <c r="A207" s="8">
        <v>10</v>
      </c>
      <c r="B207" s="8"/>
      <c r="C207" s="8"/>
      <c r="D207" s="25"/>
      <c r="E207" s="25"/>
      <c r="F207" s="7"/>
      <c r="G207" s="8" t="s">
        <v>190</v>
      </c>
      <c r="H207" s="7">
        <v>0</v>
      </c>
      <c r="I207" s="7">
        <v>100000</v>
      </c>
      <c r="J207" s="8"/>
      <c r="K207" s="8"/>
    </row>
    <row r="208" spans="1:11" ht="18">
      <c r="A208" s="28"/>
      <c r="B208" s="28" t="s">
        <v>10</v>
      </c>
      <c r="C208" s="64">
        <v>369500</v>
      </c>
      <c r="D208" s="65"/>
      <c r="E208" s="65"/>
      <c r="F208" s="64">
        <f>SUM(F198:F207)</f>
        <v>451605</v>
      </c>
      <c r="G208" s="28"/>
      <c r="H208" s="64">
        <f>SUM(H198:H207)</f>
        <v>278868</v>
      </c>
      <c r="I208" s="64">
        <f>SUM(I198:I207)</f>
        <v>437000</v>
      </c>
      <c r="J208" s="64">
        <f>F208-I208</f>
        <v>14605</v>
      </c>
      <c r="K208" s="28">
        <f>IF(J208&lt;0,J208,0)</f>
        <v>0</v>
      </c>
    </row>
    <row r="209" spans="4:6" ht="25.5" customHeight="1">
      <c r="D209" s="5" t="s">
        <v>20</v>
      </c>
      <c r="F209" s="45">
        <f>SUM(F199:F206)</f>
        <v>381250</v>
      </c>
    </row>
    <row r="210" spans="2:3" ht="18">
      <c r="B210" s="31" t="s">
        <v>2</v>
      </c>
      <c r="C210" s="13">
        <v>18</v>
      </c>
    </row>
    <row r="211" spans="2:3" ht="18">
      <c r="B211" s="31" t="s">
        <v>1</v>
      </c>
      <c r="C211" s="31" t="s">
        <v>88</v>
      </c>
    </row>
    <row r="212" spans="1:11" ht="32.25">
      <c r="A212" s="19" t="s">
        <v>3</v>
      </c>
      <c r="B212" s="19" t="s">
        <v>13</v>
      </c>
      <c r="C212" s="19" t="s">
        <v>4</v>
      </c>
      <c r="D212" s="20" t="s">
        <v>22</v>
      </c>
      <c r="E212" s="21" t="s">
        <v>23</v>
      </c>
      <c r="F212" s="19" t="s">
        <v>11</v>
      </c>
      <c r="G212" s="19" t="s">
        <v>6</v>
      </c>
      <c r="H212" s="19" t="s">
        <v>5</v>
      </c>
      <c r="I212" s="19" t="s">
        <v>7</v>
      </c>
      <c r="J212" s="19" t="s">
        <v>8</v>
      </c>
      <c r="K212" s="19" t="s">
        <v>9</v>
      </c>
    </row>
    <row r="213" spans="1:11" ht="15.75">
      <c r="A213" s="22"/>
      <c r="B213" s="22"/>
      <c r="C213" s="22"/>
      <c r="D213" s="23" t="s">
        <v>21</v>
      </c>
      <c r="E213" s="25" t="s">
        <v>12</v>
      </c>
      <c r="F213" s="22" t="s">
        <v>143</v>
      </c>
      <c r="G213" s="22"/>
      <c r="H213" s="22"/>
      <c r="I213" s="22"/>
      <c r="J213" s="22"/>
      <c r="K213" s="22"/>
    </row>
    <row r="214" spans="1:11" ht="15.75">
      <c r="A214" s="8">
        <v>1</v>
      </c>
      <c r="B214" s="8" t="s">
        <v>14</v>
      </c>
      <c r="C214" s="8"/>
      <c r="D214" s="25"/>
      <c r="E214" s="25"/>
      <c r="F214" s="7">
        <v>113178</v>
      </c>
      <c r="G214" s="43" t="s">
        <v>200</v>
      </c>
      <c r="H214" s="22"/>
      <c r="I214" s="32">
        <v>120000</v>
      </c>
      <c r="J214" s="22"/>
      <c r="K214" s="22"/>
    </row>
    <row r="215" spans="1:11" ht="15.75">
      <c r="A215" s="8">
        <v>2</v>
      </c>
      <c r="B215" s="8" t="s">
        <v>67</v>
      </c>
      <c r="C215" s="8"/>
      <c r="D215" s="25">
        <v>75</v>
      </c>
      <c r="E215" s="25">
        <v>1525</v>
      </c>
      <c r="F215" s="7">
        <f>E215*D215</f>
        <v>114375</v>
      </c>
      <c r="G215" s="8" t="s">
        <v>199</v>
      </c>
      <c r="H215" s="7">
        <v>90343</v>
      </c>
      <c r="I215" s="32">
        <v>50000</v>
      </c>
      <c r="J215" s="8"/>
      <c r="K215" s="8"/>
    </row>
    <row r="216" spans="1:11" ht="15.75">
      <c r="A216" s="8">
        <v>3</v>
      </c>
      <c r="B216" s="8"/>
      <c r="C216" s="8"/>
      <c r="D216" s="25"/>
      <c r="E216" s="25"/>
      <c r="F216" s="7"/>
      <c r="G216" s="8" t="s">
        <v>103</v>
      </c>
      <c r="H216" s="7">
        <v>0</v>
      </c>
      <c r="I216" s="32">
        <v>2000</v>
      </c>
      <c r="J216" s="8"/>
      <c r="K216" s="8"/>
    </row>
    <row r="217" spans="1:11" ht="15.75">
      <c r="A217" s="8">
        <v>4</v>
      </c>
      <c r="B217" s="8"/>
      <c r="C217" s="8"/>
      <c r="D217" s="25"/>
      <c r="E217" s="25"/>
      <c r="F217" s="7"/>
      <c r="G217" s="8" t="s">
        <v>104</v>
      </c>
      <c r="H217" s="7">
        <v>16529</v>
      </c>
      <c r="I217" s="32">
        <v>30000</v>
      </c>
      <c r="J217" s="8"/>
      <c r="K217" s="8"/>
    </row>
    <row r="218" spans="1:11" ht="18">
      <c r="A218" s="28"/>
      <c r="B218" s="28" t="s">
        <v>10</v>
      </c>
      <c r="C218" s="64">
        <v>108600</v>
      </c>
      <c r="D218" s="65"/>
      <c r="E218" s="65"/>
      <c r="F218" s="64">
        <f>SUM(F214:F217)</f>
        <v>227553</v>
      </c>
      <c r="G218" s="28"/>
      <c r="H218" s="64">
        <f>SUM(H214:H217)</f>
        <v>106872</v>
      </c>
      <c r="I218" s="64">
        <f>SUM(I214:I217)</f>
        <v>202000</v>
      </c>
      <c r="J218" s="64">
        <f>F218-I218</f>
        <v>25553</v>
      </c>
      <c r="K218" s="28">
        <f>IF(J218&lt;0,J218,0)</f>
        <v>0</v>
      </c>
    </row>
    <row r="219" spans="4:6" ht="18">
      <c r="D219" s="5" t="s">
        <v>20</v>
      </c>
      <c r="F219" s="45">
        <f>SUM(F215:F217)</f>
        <v>114375</v>
      </c>
    </row>
    <row r="220" spans="2:3" ht="18">
      <c r="B220" s="31" t="s">
        <v>2</v>
      </c>
      <c r="C220" s="13">
        <v>19</v>
      </c>
    </row>
    <row r="221" spans="2:3" ht="18">
      <c r="B221" s="31" t="s">
        <v>1</v>
      </c>
      <c r="C221" s="31" t="s">
        <v>68</v>
      </c>
    </row>
    <row r="222" spans="1:11" ht="32.25">
      <c r="A222" s="19" t="s">
        <v>3</v>
      </c>
      <c r="B222" s="19" t="s">
        <v>13</v>
      </c>
      <c r="C222" s="19" t="s">
        <v>4</v>
      </c>
      <c r="D222" s="20" t="s">
        <v>22</v>
      </c>
      <c r="E222" s="21" t="s">
        <v>23</v>
      </c>
      <c r="F222" s="19" t="s">
        <v>11</v>
      </c>
      <c r="G222" s="19" t="s">
        <v>6</v>
      </c>
      <c r="H222" s="19" t="s">
        <v>5</v>
      </c>
      <c r="I222" s="19" t="s">
        <v>7</v>
      </c>
      <c r="J222" s="19" t="s">
        <v>8</v>
      </c>
      <c r="K222" s="19" t="s">
        <v>9</v>
      </c>
    </row>
    <row r="223" spans="1:11" ht="15.75">
      <c r="A223" s="22"/>
      <c r="B223" s="22"/>
      <c r="C223" s="22"/>
      <c r="D223" s="23" t="s">
        <v>21</v>
      </c>
      <c r="E223" s="23" t="s">
        <v>12</v>
      </c>
      <c r="F223" s="22" t="s">
        <v>143</v>
      </c>
      <c r="G223" s="22"/>
      <c r="H223" s="22"/>
      <c r="I223" s="22"/>
      <c r="J223" s="22"/>
      <c r="K223" s="22"/>
    </row>
    <row r="224" spans="1:11" ht="15.75">
      <c r="A224" s="8">
        <v>1</v>
      </c>
      <c r="B224" s="8" t="s">
        <v>14</v>
      </c>
      <c r="C224" s="8"/>
      <c r="D224" s="25"/>
      <c r="E224" s="25"/>
      <c r="F224" s="7">
        <v>167714</v>
      </c>
      <c r="G224" s="8" t="s">
        <v>179</v>
      </c>
      <c r="H224" s="7">
        <v>0</v>
      </c>
      <c r="I224" s="7">
        <v>120000</v>
      </c>
      <c r="J224" s="8"/>
      <c r="K224" s="8"/>
    </row>
    <row r="225" spans="1:11" ht="15.75">
      <c r="A225" s="8">
        <v>2</v>
      </c>
      <c r="B225" s="8" t="s">
        <v>69</v>
      </c>
      <c r="C225" s="8"/>
      <c r="D225" s="25">
        <v>75</v>
      </c>
      <c r="E225" s="25">
        <v>1525</v>
      </c>
      <c r="F225" s="7">
        <f>E225*D225</f>
        <v>114375</v>
      </c>
      <c r="G225" s="8" t="s">
        <v>161</v>
      </c>
      <c r="H225" s="7">
        <v>22637</v>
      </c>
      <c r="I225" s="7">
        <v>80000</v>
      </c>
      <c r="J225" s="8"/>
      <c r="K225" s="8"/>
    </row>
    <row r="226" spans="1:11" ht="15.75">
      <c r="A226" s="8">
        <v>3</v>
      </c>
      <c r="B226" s="8"/>
      <c r="C226" s="8"/>
      <c r="D226" s="25"/>
      <c r="E226" s="25"/>
      <c r="F226" s="7"/>
      <c r="G226" s="26" t="s">
        <v>171</v>
      </c>
      <c r="H226" s="7">
        <v>0</v>
      </c>
      <c r="I226" s="7">
        <v>80000</v>
      </c>
      <c r="J226" s="8"/>
      <c r="K226" s="8"/>
    </row>
    <row r="227" spans="1:11" ht="18">
      <c r="A227" s="28"/>
      <c r="B227" s="28" t="s">
        <v>10</v>
      </c>
      <c r="C227" s="64">
        <v>110850</v>
      </c>
      <c r="D227" s="65"/>
      <c r="E227" s="65"/>
      <c r="F227" s="64">
        <f>SUM(F224:F226)</f>
        <v>282089</v>
      </c>
      <c r="G227" s="28"/>
      <c r="H227" s="64">
        <f>SUM(H224:H226)</f>
        <v>22637</v>
      </c>
      <c r="I227" s="64">
        <f>SUM(I224:I226)</f>
        <v>280000</v>
      </c>
      <c r="J227" s="64">
        <f>F227-I227</f>
        <v>2089</v>
      </c>
      <c r="K227" s="28">
        <f>IF(J227&lt;0,J227,0)</f>
        <v>0</v>
      </c>
    </row>
    <row r="228" spans="4:6" ht="18">
      <c r="D228" s="5" t="s">
        <v>20</v>
      </c>
      <c r="F228" s="45">
        <f>SUM(F225:F226)</f>
        <v>114375</v>
      </c>
    </row>
    <row r="229" spans="2:3" ht="18">
      <c r="B229" s="31" t="s">
        <v>2</v>
      </c>
      <c r="C229" s="13">
        <v>20</v>
      </c>
    </row>
    <row r="230" spans="2:3" ht="18">
      <c r="B230" s="31" t="s">
        <v>1</v>
      </c>
      <c r="C230" s="31" t="s">
        <v>17</v>
      </c>
    </row>
    <row r="231" spans="1:11" ht="32.25">
      <c r="A231" s="19" t="s">
        <v>3</v>
      </c>
      <c r="B231" s="19" t="s">
        <v>13</v>
      </c>
      <c r="C231" s="19" t="s">
        <v>4</v>
      </c>
      <c r="D231" s="20" t="s">
        <v>22</v>
      </c>
      <c r="E231" s="21" t="s">
        <v>23</v>
      </c>
      <c r="F231" s="19" t="s">
        <v>11</v>
      </c>
      <c r="G231" s="19" t="s">
        <v>6</v>
      </c>
      <c r="H231" s="19" t="s">
        <v>5</v>
      </c>
      <c r="I231" s="19" t="s">
        <v>7</v>
      </c>
      <c r="J231" s="19" t="s">
        <v>8</v>
      </c>
      <c r="K231" s="19" t="s">
        <v>9</v>
      </c>
    </row>
    <row r="232" spans="1:11" ht="15.75">
      <c r="A232" s="22"/>
      <c r="B232" s="22"/>
      <c r="C232" s="22"/>
      <c r="D232" s="23" t="s">
        <v>21</v>
      </c>
      <c r="E232" s="23" t="s">
        <v>12</v>
      </c>
      <c r="F232" s="22" t="s">
        <v>143</v>
      </c>
      <c r="G232" s="22"/>
      <c r="H232" s="22"/>
      <c r="I232" s="22"/>
      <c r="J232" s="22"/>
      <c r="K232" s="22"/>
    </row>
    <row r="233" spans="1:11" ht="15.75">
      <c r="A233" s="8">
        <v>1</v>
      </c>
      <c r="B233" s="8" t="s">
        <v>14</v>
      </c>
      <c r="C233" s="8"/>
      <c r="D233" s="25"/>
      <c r="E233" s="25"/>
      <c r="F233" s="7">
        <v>377205</v>
      </c>
      <c r="G233" s="8" t="s">
        <v>71</v>
      </c>
      <c r="H233" s="7">
        <v>7632</v>
      </c>
      <c r="I233" s="7">
        <v>9000</v>
      </c>
      <c r="J233" s="8"/>
      <c r="K233" s="8"/>
    </row>
    <row r="234" spans="1:11" ht="15.75">
      <c r="A234" s="8">
        <v>2</v>
      </c>
      <c r="B234" s="8" t="s">
        <v>70</v>
      </c>
      <c r="C234" s="8"/>
      <c r="D234" s="25">
        <v>400</v>
      </c>
      <c r="E234" s="25">
        <v>1525</v>
      </c>
      <c r="F234" s="7">
        <f>E234*D234</f>
        <v>610000</v>
      </c>
      <c r="G234" s="8" t="s">
        <v>164</v>
      </c>
      <c r="H234" s="7">
        <v>0</v>
      </c>
      <c r="I234" s="7">
        <v>120000</v>
      </c>
      <c r="J234" s="8"/>
      <c r="K234" s="8"/>
    </row>
    <row r="235" spans="1:11" ht="15.75">
      <c r="A235" s="8">
        <v>3</v>
      </c>
      <c r="B235" s="8" t="s">
        <v>162</v>
      </c>
      <c r="C235" s="8"/>
      <c r="D235" s="25">
        <v>120</v>
      </c>
      <c r="E235" s="25">
        <v>1525</v>
      </c>
      <c r="F235" s="7">
        <f>E235*D235</f>
        <v>183000</v>
      </c>
      <c r="G235" s="8" t="s">
        <v>97</v>
      </c>
      <c r="H235" s="7">
        <v>53835</v>
      </c>
      <c r="I235" s="7">
        <v>80000</v>
      </c>
      <c r="J235" s="8"/>
      <c r="K235" s="8"/>
    </row>
    <row r="236" spans="1:11" ht="15.75">
      <c r="A236" s="8">
        <v>4</v>
      </c>
      <c r="B236" s="8" t="s">
        <v>163</v>
      </c>
      <c r="C236" s="8"/>
      <c r="D236" s="25">
        <v>60</v>
      </c>
      <c r="E236" s="25">
        <v>790</v>
      </c>
      <c r="F236" s="7">
        <f>E236*D236</f>
        <v>47400</v>
      </c>
      <c r="G236" s="8" t="s">
        <v>201</v>
      </c>
      <c r="H236" s="7">
        <v>15106</v>
      </c>
      <c r="I236" s="7">
        <v>70000</v>
      </c>
      <c r="J236" s="8"/>
      <c r="K236" s="8"/>
    </row>
    <row r="237" spans="1:11" ht="15.75">
      <c r="A237" s="8">
        <v>5</v>
      </c>
      <c r="B237" s="8" t="s">
        <v>169</v>
      </c>
      <c r="C237" s="8"/>
      <c r="D237" s="25">
        <v>102</v>
      </c>
      <c r="E237" s="25">
        <v>2800</v>
      </c>
      <c r="F237" s="7">
        <f>E237*D237</f>
        <v>285600</v>
      </c>
      <c r="G237" s="8" t="s">
        <v>131</v>
      </c>
      <c r="H237" s="7">
        <v>0</v>
      </c>
      <c r="I237" s="7">
        <v>20000</v>
      </c>
      <c r="J237" s="8"/>
      <c r="K237" s="8"/>
    </row>
    <row r="238" spans="1:11" ht="15.75">
      <c r="A238" s="8">
        <v>6</v>
      </c>
      <c r="B238" s="8"/>
      <c r="C238" s="8"/>
      <c r="D238" s="25"/>
      <c r="E238" s="25"/>
      <c r="F238" s="7"/>
      <c r="G238" s="8" t="s">
        <v>98</v>
      </c>
      <c r="H238" s="7">
        <v>19588</v>
      </c>
      <c r="I238" s="7">
        <v>25000</v>
      </c>
      <c r="J238" s="8"/>
      <c r="K238" s="8"/>
    </row>
    <row r="239" spans="1:13" ht="15.75">
      <c r="A239" s="8">
        <v>7</v>
      </c>
      <c r="B239" s="8"/>
      <c r="C239" s="8"/>
      <c r="D239" s="25"/>
      <c r="E239" s="25"/>
      <c r="F239" s="7"/>
      <c r="G239" s="8" t="s">
        <v>96</v>
      </c>
      <c r="H239" s="7">
        <v>15368</v>
      </c>
      <c r="I239" s="7">
        <v>20000</v>
      </c>
      <c r="J239" s="8"/>
      <c r="K239" s="8"/>
      <c r="M239" s="29"/>
    </row>
    <row r="240" spans="1:11" ht="15.75">
      <c r="A240" s="8">
        <v>8</v>
      </c>
      <c r="B240" s="8"/>
      <c r="C240" s="8"/>
      <c r="D240" s="25"/>
      <c r="E240" s="25"/>
      <c r="F240" s="7"/>
      <c r="G240" s="8" t="s">
        <v>30</v>
      </c>
      <c r="H240" s="7">
        <v>39560</v>
      </c>
      <c r="I240" s="7">
        <v>65000</v>
      </c>
      <c r="J240" s="8"/>
      <c r="K240" s="8"/>
    </row>
    <row r="241" spans="1:11" ht="15.75">
      <c r="A241" s="8">
        <v>9</v>
      </c>
      <c r="B241" s="8"/>
      <c r="C241" s="8"/>
      <c r="D241" s="25"/>
      <c r="E241" s="25"/>
      <c r="F241" s="7"/>
      <c r="G241" s="8" t="s">
        <v>165</v>
      </c>
      <c r="H241" s="7">
        <v>0</v>
      </c>
      <c r="I241" s="7">
        <v>105000</v>
      </c>
      <c r="J241" s="8"/>
      <c r="K241" s="8"/>
    </row>
    <row r="242" spans="1:11" ht="15.75">
      <c r="A242" s="8">
        <v>10</v>
      </c>
      <c r="B242" s="8"/>
      <c r="C242" s="8"/>
      <c r="D242" s="25"/>
      <c r="E242" s="25"/>
      <c r="F242" s="7"/>
      <c r="G242" s="8" t="s">
        <v>32</v>
      </c>
      <c r="H242" s="7">
        <v>10500</v>
      </c>
      <c r="I242" s="7">
        <v>25000</v>
      </c>
      <c r="J242" s="8"/>
      <c r="K242" s="8"/>
    </row>
    <row r="243" spans="1:11" ht="15.75">
      <c r="A243" s="8">
        <v>11</v>
      </c>
      <c r="B243" s="8"/>
      <c r="C243" s="8"/>
      <c r="D243" s="25"/>
      <c r="E243" s="25"/>
      <c r="F243" s="7"/>
      <c r="G243" s="8" t="s">
        <v>110</v>
      </c>
      <c r="H243" s="7">
        <v>10757</v>
      </c>
      <c r="I243" s="7">
        <v>20000</v>
      </c>
      <c r="J243" s="8"/>
      <c r="K243" s="8"/>
    </row>
    <row r="244" spans="1:11" ht="15.75">
      <c r="A244" s="8">
        <v>12</v>
      </c>
      <c r="B244" s="8"/>
      <c r="C244" s="8"/>
      <c r="D244" s="25"/>
      <c r="E244" s="25"/>
      <c r="F244" s="7"/>
      <c r="G244" s="8" t="s">
        <v>166</v>
      </c>
      <c r="H244" s="7">
        <v>31974</v>
      </c>
      <c r="I244" s="7">
        <v>50000</v>
      </c>
      <c r="J244" s="8"/>
      <c r="K244" s="8"/>
    </row>
    <row r="245" spans="1:11" ht="15.75">
      <c r="A245" s="8">
        <v>13</v>
      </c>
      <c r="B245" s="8"/>
      <c r="C245" s="8"/>
      <c r="D245" s="25"/>
      <c r="E245" s="25"/>
      <c r="F245" s="7"/>
      <c r="G245" s="8" t="s">
        <v>172</v>
      </c>
      <c r="H245" s="7">
        <v>0</v>
      </c>
      <c r="I245" s="7">
        <v>47400</v>
      </c>
      <c r="J245" s="8"/>
      <c r="K245" s="8"/>
    </row>
    <row r="246" spans="1:11" ht="15.75">
      <c r="A246" s="8">
        <v>14</v>
      </c>
      <c r="B246" s="8"/>
      <c r="C246" s="8"/>
      <c r="D246" s="25"/>
      <c r="E246" s="25"/>
      <c r="F246" s="7"/>
      <c r="G246" s="8" t="s">
        <v>180</v>
      </c>
      <c r="H246" s="7">
        <v>0</v>
      </c>
      <c r="I246" s="7">
        <v>285600</v>
      </c>
      <c r="J246" s="8"/>
      <c r="K246" s="8"/>
    </row>
    <row r="247" spans="1:11" ht="15.75">
      <c r="A247" s="8">
        <v>15</v>
      </c>
      <c r="B247" s="8"/>
      <c r="C247" s="8"/>
      <c r="D247" s="25"/>
      <c r="E247" s="25"/>
      <c r="F247" s="7"/>
      <c r="G247" s="8" t="s">
        <v>111</v>
      </c>
      <c r="H247" s="7">
        <v>5666</v>
      </c>
      <c r="I247" s="7">
        <v>10000</v>
      </c>
      <c r="J247" s="8"/>
      <c r="K247" s="8"/>
    </row>
    <row r="248" spans="1:11" ht="15.75">
      <c r="A248" s="8">
        <v>16</v>
      </c>
      <c r="B248" s="8"/>
      <c r="C248" s="8"/>
      <c r="D248" s="25"/>
      <c r="E248" s="25"/>
      <c r="F248" s="7"/>
      <c r="G248" s="8" t="s">
        <v>112</v>
      </c>
      <c r="H248" s="7">
        <v>18525</v>
      </c>
      <c r="I248" s="7">
        <v>0</v>
      </c>
      <c r="J248" s="8"/>
      <c r="K248" s="8"/>
    </row>
    <row r="249" spans="1:11" ht="15.75">
      <c r="A249" s="8">
        <v>17</v>
      </c>
      <c r="B249" s="8"/>
      <c r="C249" s="8"/>
      <c r="D249" s="25"/>
      <c r="E249" s="25"/>
      <c r="F249" s="7"/>
      <c r="G249" s="8" t="s">
        <v>136</v>
      </c>
      <c r="H249" s="7">
        <v>5000</v>
      </c>
      <c r="I249" s="7">
        <v>40000</v>
      </c>
      <c r="J249" s="8"/>
      <c r="K249" s="8"/>
    </row>
    <row r="250" spans="1:11" ht="15.75">
      <c r="A250" s="8">
        <v>18</v>
      </c>
      <c r="B250" s="8"/>
      <c r="C250" s="8"/>
      <c r="D250" s="25"/>
      <c r="E250" s="25"/>
      <c r="F250" s="7"/>
      <c r="G250" s="8" t="s">
        <v>151</v>
      </c>
      <c r="H250" s="7">
        <v>881000</v>
      </c>
      <c r="I250" s="7">
        <v>0</v>
      </c>
      <c r="J250" s="8"/>
      <c r="K250" s="8"/>
    </row>
    <row r="251" spans="1:11" ht="15.75">
      <c r="A251" s="8">
        <v>19</v>
      </c>
      <c r="B251" s="8"/>
      <c r="C251" s="8"/>
      <c r="D251" s="25"/>
      <c r="E251" s="25"/>
      <c r="F251" s="7"/>
      <c r="G251" s="8" t="s">
        <v>181</v>
      </c>
      <c r="H251" s="7">
        <v>30434</v>
      </c>
      <c r="I251" s="7">
        <v>50000</v>
      </c>
      <c r="J251" s="8"/>
      <c r="K251" s="8"/>
    </row>
    <row r="252" spans="1:11" ht="15.75">
      <c r="A252" s="8">
        <v>20</v>
      </c>
      <c r="B252" s="8"/>
      <c r="C252" s="8"/>
      <c r="D252" s="25"/>
      <c r="E252" s="25"/>
      <c r="F252" s="7"/>
      <c r="G252" s="8" t="s">
        <v>167</v>
      </c>
      <c r="H252" s="7">
        <v>0</v>
      </c>
      <c r="I252" s="7">
        <v>183000</v>
      </c>
      <c r="J252" s="8"/>
      <c r="K252" s="8"/>
    </row>
    <row r="253" spans="1:11" ht="15.75">
      <c r="A253" s="8">
        <v>21</v>
      </c>
      <c r="B253" s="8"/>
      <c r="C253" s="8"/>
      <c r="D253" s="25"/>
      <c r="E253" s="25"/>
      <c r="F253" s="7"/>
      <c r="G253" s="8" t="s">
        <v>168</v>
      </c>
      <c r="H253" s="7">
        <v>0</v>
      </c>
      <c r="I253" s="7">
        <v>200000</v>
      </c>
      <c r="J253" s="8"/>
      <c r="K253" s="8"/>
    </row>
    <row r="254" spans="1:11" ht="18">
      <c r="A254" s="28"/>
      <c r="B254" s="28" t="s">
        <v>10</v>
      </c>
      <c r="C254" s="64">
        <v>1305292</v>
      </c>
      <c r="D254" s="65"/>
      <c r="E254" s="65"/>
      <c r="F254" s="64">
        <f>SUM(F233:F252)</f>
        <v>1503205</v>
      </c>
      <c r="G254" s="28"/>
      <c r="H254" s="64">
        <f>SUM(H233:H253)</f>
        <v>1144945</v>
      </c>
      <c r="I254" s="64">
        <f>SUM(I233:I253)</f>
        <v>1425000</v>
      </c>
      <c r="J254" s="64">
        <f>F254-I254</f>
        <v>78205</v>
      </c>
      <c r="K254" s="28">
        <f>IF(J254&lt;0,J254,0)</f>
        <v>0</v>
      </c>
    </row>
    <row r="255" spans="4:6" ht="18">
      <c r="D255" s="47" t="s">
        <v>20</v>
      </c>
      <c r="F255" s="45">
        <f>SUM(F234:F253)</f>
        <v>1126000</v>
      </c>
    </row>
    <row r="256" spans="1:11" ht="18">
      <c r="A256" s="48"/>
      <c r="B256" s="49" t="s">
        <v>29</v>
      </c>
      <c r="C256" s="50"/>
      <c r="D256" s="51"/>
      <c r="E256" s="51"/>
      <c r="F256" s="64">
        <f>F254+F227+F218+F208+F192+F183+F172+F163+F153+F142+F131+F123+F113+F93+F80+F70+F60+F48+F37+F26</f>
        <v>9631026.01</v>
      </c>
      <c r="G256" s="48"/>
      <c r="H256" s="50">
        <f>H26+H37+H48+H60+H70+H80+H93+H113+H123+H131+H142+H153+H163+H172+H183+H192+H208+H218+H227+H254</f>
        <v>6289765</v>
      </c>
      <c r="I256" s="50">
        <f>I26+I37+I48+I60+I70+I80+I93+I113+I123+I131+I142+I153+I163+I172+I183+I192+I208+I218+I227+I254</f>
        <v>8979988</v>
      </c>
      <c r="J256" s="64">
        <f>F256-I256</f>
        <v>651038.0099999998</v>
      </c>
      <c r="K256" s="48"/>
    </row>
    <row r="257" spans="1:11" ht="18">
      <c r="A257" s="52"/>
      <c r="B257" s="52"/>
      <c r="C257" s="53"/>
      <c r="D257" s="54" t="s">
        <v>125</v>
      </c>
      <c r="E257" s="54"/>
      <c r="F257" s="50">
        <f>F255+F228+F219+F209+F193+F184+F173+F164+F154+F143+F132+F124+F114+F94+F81+F71+F61+F49+F38+F27</f>
        <v>5162900</v>
      </c>
      <c r="G257" s="52"/>
      <c r="H257" s="45"/>
      <c r="I257" s="45"/>
      <c r="J257" s="45"/>
      <c r="K257" s="52"/>
    </row>
    <row r="258" spans="2:8" ht="18">
      <c r="B258" s="31"/>
      <c r="C258" s="13">
        <v>21</v>
      </c>
      <c r="H258" s="55"/>
    </row>
    <row r="259" spans="2:3" ht="18">
      <c r="B259" s="31" t="s">
        <v>1</v>
      </c>
      <c r="C259" s="31" t="s">
        <v>86</v>
      </c>
    </row>
    <row r="260" spans="1:11" ht="32.25">
      <c r="A260" s="19" t="s">
        <v>3</v>
      </c>
      <c r="B260" s="19" t="s">
        <v>13</v>
      </c>
      <c r="C260" s="19" t="s">
        <v>4</v>
      </c>
      <c r="D260" s="20" t="s">
        <v>22</v>
      </c>
      <c r="E260" s="21" t="s">
        <v>23</v>
      </c>
      <c r="F260" s="19" t="s">
        <v>11</v>
      </c>
      <c r="G260" s="19" t="s">
        <v>6</v>
      </c>
      <c r="H260" s="19" t="s">
        <v>5</v>
      </c>
      <c r="I260" s="19" t="s">
        <v>7</v>
      </c>
      <c r="J260" s="19" t="s">
        <v>8</v>
      </c>
      <c r="K260" s="19" t="s">
        <v>9</v>
      </c>
    </row>
    <row r="261" spans="1:11" ht="15.75">
      <c r="A261" s="22"/>
      <c r="B261" s="22"/>
      <c r="C261" s="22"/>
      <c r="D261" s="23" t="s">
        <v>21</v>
      </c>
      <c r="E261" s="23" t="s">
        <v>12</v>
      </c>
      <c r="F261" s="22" t="s">
        <v>143</v>
      </c>
      <c r="G261" s="22"/>
      <c r="H261" s="22"/>
      <c r="I261" s="22"/>
      <c r="J261" s="22"/>
      <c r="K261" s="22"/>
    </row>
    <row r="262" spans="1:11" ht="15.75">
      <c r="A262" s="22"/>
      <c r="B262" s="8" t="s">
        <v>14</v>
      </c>
      <c r="C262" s="22"/>
      <c r="D262" s="23"/>
      <c r="E262" s="23"/>
      <c r="F262" s="32">
        <v>129005</v>
      </c>
      <c r="G262" s="22"/>
      <c r="H262" s="22"/>
      <c r="I262" s="22"/>
      <c r="J262" s="22"/>
      <c r="K262" s="22"/>
    </row>
    <row r="263" spans="1:11" ht="15.75">
      <c r="A263" s="8">
        <v>1</v>
      </c>
      <c r="B263" s="8" t="s">
        <v>77</v>
      </c>
      <c r="C263" s="8"/>
      <c r="D263" s="25">
        <v>500</v>
      </c>
      <c r="E263" s="25">
        <v>445</v>
      </c>
      <c r="F263" s="7">
        <f aca="true" t="shared" si="0" ref="F263:F269">E263*D263</f>
        <v>222500</v>
      </c>
      <c r="G263" s="8" t="s">
        <v>74</v>
      </c>
      <c r="H263" s="7">
        <v>8797060</v>
      </c>
      <c r="I263" s="7">
        <v>9486705</v>
      </c>
      <c r="J263" s="8"/>
      <c r="K263" s="8"/>
    </row>
    <row r="264" spans="1:11" ht="15.75">
      <c r="A264" s="8">
        <v>2</v>
      </c>
      <c r="B264" s="8" t="s">
        <v>78</v>
      </c>
      <c r="C264" s="8"/>
      <c r="D264" s="25">
        <v>600</v>
      </c>
      <c r="E264" s="25">
        <v>345</v>
      </c>
      <c r="F264" s="7">
        <f t="shared" si="0"/>
        <v>207000</v>
      </c>
      <c r="G264" s="8"/>
      <c r="H264" s="7"/>
      <c r="I264" s="7"/>
      <c r="J264" s="8"/>
      <c r="K264" s="8"/>
    </row>
    <row r="265" spans="1:11" ht="15.75">
      <c r="A265" s="8">
        <v>3</v>
      </c>
      <c r="B265" s="8" t="s">
        <v>79</v>
      </c>
      <c r="C265" s="8"/>
      <c r="D265" s="25">
        <v>4800</v>
      </c>
      <c r="E265" s="25">
        <v>880</v>
      </c>
      <c r="F265" s="7">
        <v>4164000</v>
      </c>
      <c r="G265" s="8"/>
      <c r="H265" s="7"/>
      <c r="I265" s="7"/>
      <c r="J265" s="8"/>
      <c r="K265" s="8"/>
    </row>
    <row r="266" spans="1:11" ht="15.75">
      <c r="A266" s="8">
        <v>4</v>
      </c>
      <c r="B266" s="8" t="s">
        <v>80</v>
      </c>
      <c r="C266" s="8"/>
      <c r="D266" s="25">
        <v>5400</v>
      </c>
      <c r="E266" s="25">
        <v>645</v>
      </c>
      <c r="F266" s="7">
        <v>3333000</v>
      </c>
      <c r="G266" s="8"/>
      <c r="H266" s="7"/>
      <c r="I266" s="7"/>
      <c r="J266" s="8"/>
      <c r="K266" s="8"/>
    </row>
    <row r="267" spans="1:11" ht="15.75">
      <c r="A267" s="8">
        <v>5</v>
      </c>
      <c r="B267" s="8" t="s">
        <v>81</v>
      </c>
      <c r="C267" s="8"/>
      <c r="D267" s="25">
        <v>4200</v>
      </c>
      <c r="E267" s="25">
        <v>20</v>
      </c>
      <c r="F267" s="7">
        <f t="shared" si="0"/>
        <v>84000</v>
      </c>
      <c r="G267" s="8"/>
      <c r="H267" s="7"/>
      <c r="I267" s="7"/>
      <c r="J267" s="8"/>
      <c r="K267" s="8"/>
    </row>
    <row r="268" spans="1:11" ht="15.75">
      <c r="A268" s="8">
        <v>6</v>
      </c>
      <c r="B268" s="8" t="s">
        <v>82</v>
      </c>
      <c r="C268" s="8"/>
      <c r="D268" s="25">
        <v>800</v>
      </c>
      <c r="E268" s="25">
        <v>880</v>
      </c>
      <c r="F268" s="7">
        <f t="shared" si="0"/>
        <v>704000</v>
      </c>
      <c r="G268" s="8"/>
      <c r="H268" s="7"/>
      <c r="I268" s="7"/>
      <c r="J268" s="8"/>
      <c r="K268" s="8"/>
    </row>
    <row r="269" spans="1:11" ht="15.75">
      <c r="A269" s="8">
        <v>7</v>
      </c>
      <c r="B269" s="8" t="s">
        <v>83</v>
      </c>
      <c r="C269" s="8"/>
      <c r="D269" s="25">
        <v>1000</v>
      </c>
      <c r="E269" s="25">
        <v>645</v>
      </c>
      <c r="F269" s="7">
        <f t="shared" si="0"/>
        <v>645000</v>
      </c>
      <c r="G269" s="8"/>
      <c r="H269" s="7"/>
      <c r="I269" s="7"/>
      <c r="J269" s="8"/>
      <c r="K269" s="8"/>
    </row>
    <row r="270" spans="1:11" ht="18">
      <c r="A270" s="28"/>
      <c r="B270" s="28" t="s">
        <v>10</v>
      </c>
      <c r="C270" s="67">
        <v>8676065</v>
      </c>
      <c r="D270" s="68"/>
      <c r="E270" s="68"/>
      <c r="F270" s="67">
        <f>SUM(F262:F269)</f>
        <v>9488505</v>
      </c>
      <c r="G270" s="56"/>
      <c r="H270" s="67">
        <f>SUM(H263:H268)</f>
        <v>8797060</v>
      </c>
      <c r="I270" s="67">
        <f>SUM(I263:I269)</f>
        <v>9486705</v>
      </c>
      <c r="J270" s="67">
        <f>F270-I270</f>
        <v>1800</v>
      </c>
      <c r="K270" s="28">
        <f>IF(J270&lt;0,J270,0)</f>
        <v>0</v>
      </c>
    </row>
    <row r="271" spans="3:6" ht="18">
      <c r="C271" s="80"/>
      <c r="D271" s="5" t="s">
        <v>20</v>
      </c>
      <c r="E271" s="80"/>
      <c r="F271" s="81">
        <f>SUM(F263:F269)</f>
        <v>9359500</v>
      </c>
    </row>
    <row r="272" spans="1:2" ht="15.75">
      <c r="A272" s="6"/>
      <c r="B272" s="71" t="s">
        <v>182</v>
      </c>
    </row>
    <row r="273" spans="1:8" ht="15.75">
      <c r="A273" s="6"/>
      <c r="B273" s="1" t="s">
        <v>192</v>
      </c>
      <c r="H273" s="55"/>
    </row>
    <row r="274" spans="1:8" ht="15.75">
      <c r="A274" s="6"/>
      <c r="B274" s="1" t="s">
        <v>183</v>
      </c>
      <c r="H274" s="55"/>
    </row>
    <row r="275" spans="1:8" ht="15.75">
      <c r="A275" s="6"/>
      <c r="H275" s="55"/>
    </row>
    <row r="276" spans="1:7" ht="18">
      <c r="A276" s="6"/>
      <c r="B276" s="57" t="s">
        <v>145</v>
      </c>
      <c r="D276" s="84" t="s">
        <v>25</v>
      </c>
      <c r="E276" s="84"/>
      <c r="F276" s="52"/>
      <c r="G276" s="59"/>
    </row>
    <row r="277" spans="1:5" ht="15.75">
      <c r="A277" s="6"/>
      <c r="B277" s="89" t="s">
        <v>140</v>
      </c>
      <c r="C277" s="89"/>
      <c r="D277" s="90"/>
      <c r="E277" s="90"/>
    </row>
    <row r="278" spans="1:5" ht="15.75">
      <c r="A278" s="6"/>
      <c r="B278" s="89" t="s">
        <v>105</v>
      </c>
      <c r="C278" s="89"/>
      <c r="D278" s="90"/>
      <c r="E278" s="90"/>
    </row>
    <row r="279" spans="1:5" ht="15.75">
      <c r="A279" s="6"/>
      <c r="B279" s="89" t="s">
        <v>173</v>
      </c>
      <c r="C279" s="89"/>
      <c r="D279" s="90"/>
      <c r="E279" s="90"/>
    </row>
    <row r="280" ht="15.75">
      <c r="A280" s="6"/>
    </row>
    <row r="281" ht="15.75">
      <c r="A281" s="6"/>
    </row>
    <row r="282" ht="15.75">
      <c r="A282" s="6"/>
    </row>
    <row r="283" spans="1:11" ht="15.75">
      <c r="A283" s="58"/>
      <c r="B283" s="58"/>
      <c r="C283" s="58"/>
      <c r="F283" s="58"/>
      <c r="G283" s="58"/>
      <c r="H283" s="58"/>
      <c r="I283" s="58"/>
      <c r="J283" s="58"/>
      <c r="K283" s="58"/>
    </row>
    <row r="284" spans="1:11" ht="15.75">
      <c r="A284" s="58"/>
      <c r="B284" s="58"/>
      <c r="C284" s="58"/>
      <c r="D284" s="60"/>
      <c r="E284" s="60"/>
      <c r="F284" s="58"/>
      <c r="G284" s="58"/>
      <c r="H284" s="58"/>
      <c r="I284" s="58"/>
      <c r="J284" s="58"/>
      <c r="K284" s="58"/>
    </row>
    <row r="292" ht="15"/>
    <row r="293" ht="15"/>
    <row r="294" ht="15"/>
    <row r="295" spans="9:10" ht="15">
      <c r="I295" s="6"/>
      <c r="J295" s="61">
        <v>21679264</v>
      </c>
    </row>
    <row r="296" spans="9:10" ht="15">
      <c r="I296" s="6"/>
      <c r="J296" s="61">
        <v>254000</v>
      </c>
    </row>
    <row r="297" ht="15">
      <c r="J297" s="61">
        <v>250000</v>
      </c>
    </row>
    <row r="298" ht="15">
      <c r="J298" s="40">
        <v>700000</v>
      </c>
    </row>
    <row r="299" ht="15.75">
      <c r="J299" s="61">
        <v>35224381</v>
      </c>
    </row>
    <row r="300" spans="9:10" ht="15.75">
      <c r="I300" s="11" t="s">
        <v>124</v>
      </c>
      <c r="J300" s="55">
        <f>SUM(J295:J299)</f>
        <v>58107645</v>
      </c>
    </row>
  </sheetData>
  <sheetProtection/>
  <mergeCells count="16">
    <mergeCell ref="B279:C279"/>
    <mergeCell ref="D277:E277"/>
    <mergeCell ref="D278:E278"/>
    <mergeCell ref="D279:E279"/>
    <mergeCell ref="B277:C277"/>
    <mergeCell ref="B278:C278"/>
    <mergeCell ref="A2:K2"/>
    <mergeCell ref="G6:H6"/>
    <mergeCell ref="C49:E49"/>
    <mergeCell ref="D276:E276"/>
    <mergeCell ref="C27:E27"/>
    <mergeCell ref="C38:E38"/>
    <mergeCell ref="C61:E61"/>
    <mergeCell ref="A3:K3"/>
    <mergeCell ref="A4:K4"/>
    <mergeCell ref="G5:H5"/>
  </mergeCells>
  <printOptions verticalCentered="1"/>
  <pageMargins left="1.04" right="0.21" top="0" bottom="0.9" header="0" footer="0.44"/>
  <pageSetup horizontalDpi="360" verticalDpi="360" orientation="landscape" paperSize="9" scale="71" r:id="rId2"/>
  <headerFooter alignWithMargins="0">
    <oddFooter>&amp;L&amp;"SutonnyMJ,Regular"&amp;14                 wnmveiÿK                            &amp;C&amp;"SutonnyMJ,Regular"&amp;14fvicÖvß Dcva¨ÿ                                                          Aa¨ÿ&amp;R&amp;"SutonnyMJ,Regular"&amp;14K¨v›Ub‡g›U GKwRwKDwUf Awdmvi</oddFooter>
  </headerFooter>
  <rowBreaks count="10" manualBreakCount="10">
    <brk id="27" max="10" man="1"/>
    <brk id="49" max="10" man="1"/>
    <brk id="71" max="10" man="1"/>
    <brk id="94" max="10" man="1"/>
    <brk id="124" max="10" man="1"/>
    <brk id="154" max="10" man="1"/>
    <brk id="173" max="10" man="1"/>
    <brk id="193" max="10" man="1"/>
    <brk id="219" max="10" man="1"/>
    <brk id="25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2.75"/>
  <cols>
    <col min="1" max="1" width="6.8515625" style="72" customWidth="1"/>
    <col min="2" max="2" width="18.140625" style="72" bestFit="1" customWidth="1"/>
    <col min="3" max="3" width="12.8515625" style="72" bestFit="1" customWidth="1"/>
    <col min="4" max="4" width="14.28125" style="72" bestFit="1" customWidth="1"/>
    <col min="5" max="5" width="13.57421875" style="72" customWidth="1"/>
    <col min="6" max="6" width="14.7109375" style="72" bestFit="1" customWidth="1"/>
    <col min="7" max="7" width="12.7109375" style="72" customWidth="1"/>
    <col min="8" max="8" width="12.57421875" style="72" customWidth="1"/>
    <col min="9" max="16384" width="9.140625" style="72" customWidth="1"/>
  </cols>
  <sheetData>
    <row r="1" spans="1:8" ht="26.25">
      <c r="A1" s="91" t="s">
        <v>202</v>
      </c>
      <c r="B1" s="91"/>
      <c r="C1" s="91"/>
      <c r="D1" s="91"/>
      <c r="E1" s="91"/>
      <c r="F1" s="91"/>
      <c r="G1" s="91"/>
      <c r="H1" s="91"/>
    </row>
    <row r="2" spans="1:8" ht="18">
      <c r="A2" s="93" t="s">
        <v>203</v>
      </c>
      <c r="B2" s="93"/>
      <c r="C2" s="93"/>
      <c r="D2" s="93"/>
      <c r="E2" s="93"/>
      <c r="F2" s="93"/>
      <c r="G2" s="93"/>
      <c r="H2" s="93"/>
    </row>
    <row r="3" spans="1:8" ht="18">
      <c r="A3" s="92" t="s">
        <v>211</v>
      </c>
      <c r="B3" s="92"/>
      <c r="C3" s="92"/>
      <c r="D3" s="92"/>
      <c r="E3" s="92"/>
      <c r="F3" s="92"/>
      <c r="G3" s="92"/>
      <c r="H3" s="92"/>
    </row>
    <row r="4" ht="3.75" customHeight="1"/>
    <row r="5" spans="1:8" ht="18">
      <c r="A5" s="73" t="s">
        <v>204</v>
      </c>
      <c r="B5" s="73" t="s">
        <v>205</v>
      </c>
      <c r="C5" s="73" t="s">
        <v>206</v>
      </c>
      <c r="D5" s="73" t="s">
        <v>207</v>
      </c>
      <c r="E5" s="73" t="s">
        <v>208</v>
      </c>
      <c r="F5" s="73" t="s">
        <v>209</v>
      </c>
      <c r="G5" s="73" t="s">
        <v>210</v>
      </c>
      <c r="H5" s="73" t="s">
        <v>9</v>
      </c>
    </row>
    <row r="6" spans="1:8" ht="18">
      <c r="A6" s="74">
        <v>1</v>
      </c>
      <c r="B6" s="75" t="s">
        <v>223</v>
      </c>
      <c r="C6" s="78">
        <v>189891.1</v>
      </c>
      <c r="D6" s="78">
        <v>762500</v>
      </c>
      <c r="E6" s="78">
        <f>SUM(C6:D6)</f>
        <v>952391.1</v>
      </c>
      <c r="F6" s="78">
        <v>929000</v>
      </c>
      <c r="G6" s="78"/>
      <c r="H6" s="78"/>
    </row>
    <row r="7" spans="1:8" ht="18">
      <c r="A7" s="74">
        <v>2</v>
      </c>
      <c r="B7" s="75" t="s">
        <v>34</v>
      </c>
      <c r="C7" s="78">
        <v>104471</v>
      </c>
      <c r="D7" s="78">
        <v>115500</v>
      </c>
      <c r="E7" s="78">
        <f aca="true" t="shared" si="0" ref="E7:E26">SUM(C7:D7)</f>
        <v>219971</v>
      </c>
      <c r="F7" s="78">
        <v>190000</v>
      </c>
      <c r="G7" s="78"/>
      <c r="H7" s="78"/>
    </row>
    <row r="8" spans="1:8" ht="18">
      <c r="A8" s="74">
        <v>3</v>
      </c>
      <c r="B8" s="75" t="s">
        <v>217</v>
      </c>
      <c r="C8" s="78">
        <v>89892</v>
      </c>
      <c r="D8" s="78">
        <v>57750</v>
      </c>
      <c r="E8" s="78">
        <f t="shared" si="0"/>
        <v>147642</v>
      </c>
      <c r="F8" s="78">
        <v>102500</v>
      </c>
      <c r="G8" s="78"/>
      <c r="H8" s="78"/>
    </row>
    <row r="9" spans="1:8" ht="18">
      <c r="A9" s="74">
        <v>4</v>
      </c>
      <c r="B9" s="75" t="s">
        <v>212</v>
      </c>
      <c r="C9" s="78">
        <v>47159.76</v>
      </c>
      <c r="D9" s="78">
        <v>57750</v>
      </c>
      <c r="E9" s="78">
        <f t="shared" si="0"/>
        <v>104909.76000000001</v>
      </c>
      <c r="F9" s="78">
        <v>87000</v>
      </c>
      <c r="G9" s="78"/>
      <c r="H9" s="78"/>
    </row>
    <row r="10" spans="1:8" ht="18">
      <c r="A10" s="74">
        <v>5</v>
      </c>
      <c r="B10" s="75" t="s">
        <v>218</v>
      </c>
      <c r="C10" s="78">
        <v>63343</v>
      </c>
      <c r="D10" s="78">
        <v>53900</v>
      </c>
      <c r="E10" s="78">
        <f t="shared" si="0"/>
        <v>117243</v>
      </c>
      <c r="F10" s="78">
        <v>56000</v>
      </c>
      <c r="G10" s="78"/>
      <c r="H10" s="78"/>
    </row>
    <row r="11" spans="1:8" ht="18">
      <c r="A11" s="74">
        <v>6</v>
      </c>
      <c r="B11" s="75" t="s">
        <v>44</v>
      </c>
      <c r="C11" s="78">
        <v>131595</v>
      </c>
      <c r="D11" s="78">
        <v>190625</v>
      </c>
      <c r="E11" s="78">
        <f t="shared" si="0"/>
        <v>322220</v>
      </c>
      <c r="F11" s="78">
        <v>120000</v>
      </c>
      <c r="G11" s="78"/>
      <c r="H11" s="78"/>
    </row>
    <row r="12" spans="1:8" ht="18">
      <c r="A12" s="74">
        <v>7</v>
      </c>
      <c r="B12" s="75" t="s">
        <v>214</v>
      </c>
      <c r="C12" s="78">
        <v>234527</v>
      </c>
      <c r="D12" s="78">
        <v>457500</v>
      </c>
      <c r="E12" s="78">
        <f t="shared" si="0"/>
        <v>692027</v>
      </c>
      <c r="F12" s="78">
        <v>635000</v>
      </c>
      <c r="G12" s="78"/>
      <c r="H12" s="78"/>
    </row>
    <row r="13" spans="1:8" ht="18">
      <c r="A13" s="74">
        <v>8</v>
      </c>
      <c r="B13" s="75" t="s">
        <v>216</v>
      </c>
      <c r="C13" s="78">
        <v>135280</v>
      </c>
      <c r="D13" s="78">
        <v>381250</v>
      </c>
      <c r="E13" s="78">
        <f t="shared" si="0"/>
        <v>516530</v>
      </c>
      <c r="F13" s="78">
        <v>514400</v>
      </c>
      <c r="G13" s="78"/>
      <c r="H13" s="78"/>
    </row>
    <row r="14" spans="1:8" ht="18">
      <c r="A14" s="74">
        <v>9</v>
      </c>
      <c r="B14" s="75" t="s">
        <v>225</v>
      </c>
      <c r="C14" s="78">
        <v>69808</v>
      </c>
      <c r="D14" s="78">
        <v>106750</v>
      </c>
      <c r="E14" s="78">
        <f t="shared" si="0"/>
        <v>176558</v>
      </c>
      <c r="F14" s="78">
        <v>175000</v>
      </c>
      <c r="G14" s="78"/>
      <c r="H14" s="78"/>
    </row>
    <row r="15" spans="1:8" ht="18">
      <c r="A15" s="74">
        <v>10</v>
      </c>
      <c r="B15" s="75" t="s">
        <v>221</v>
      </c>
      <c r="C15" s="78">
        <v>0</v>
      </c>
      <c r="D15" s="78">
        <v>114375</v>
      </c>
      <c r="E15" s="78">
        <f t="shared" si="0"/>
        <v>114375</v>
      </c>
      <c r="F15" s="78">
        <v>0</v>
      </c>
      <c r="G15" s="78"/>
      <c r="H15" s="78"/>
    </row>
    <row r="16" spans="1:8" ht="18">
      <c r="A16" s="74">
        <v>11</v>
      </c>
      <c r="B16" s="76" t="s">
        <v>228</v>
      </c>
      <c r="C16" s="78">
        <v>27440</v>
      </c>
      <c r="D16" s="78">
        <v>30500</v>
      </c>
      <c r="E16" s="78">
        <f t="shared" si="0"/>
        <v>57940</v>
      </c>
      <c r="F16" s="78">
        <v>47400</v>
      </c>
      <c r="G16" s="78"/>
      <c r="H16" s="78"/>
    </row>
    <row r="17" spans="1:8" ht="18">
      <c r="A17" s="74">
        <v>12</v>
      </c>
      <c r="B17" s="75" t="s">
        <v>222</v>
      </c>
      <c r="C17" s="78">
        <v>189178</v>
      </c>
      <c r="D17" s="78">
        <v>114375</v>
      </c>
      <c r="E17" s="78">
        <f t="shared" si="0"/>
        <v>303553</v>
      </c>
      <c r="F17" s="78">
        <v>297375</v>
      </c>
      <c r="G17" s="78"/>
      <c r="H17" s="78"/>
    </row>
    <row r="18" spans="1:8" ht="18">
      <c r="A18" s="74">
        <v>13</v>
      </c>
      <c r="B18" s="75" t="s">
        <v>224</v>
      </c>
      <c r="C18" s="78">
        <v>310276.15</v>
      </c>
      <c r="D18" s="78">
        <v>316000</v>
      </c>
      <c r="E18" s="78">
        <f t="shared" si="0"/>
        <v>626276.15</v>
      </c>
      <c r="F18" s="78">
        <v>580000</v>
      </c>
      <c r="G18" s="78"/>
      <c r="H18" s="78"/>
    </row>
    <row r="19" spans="1:8" ht="18">
      <c r="A19" s="74">
        <v>14</v>
      </c>
      <c r="B19" s="75" t="s">
        <v>84</v>
      </c>
      <c r="C19" s="78">
        <v>1699938</v>
      </c>
      <c r="D19" s="78">
        <v>300000</v>
      </c>
      <c r="E19" s="78">
        <f t="shared" si="0"/>
        <v>1999938</v>
      </c>
      <c r="F19" s="78">
        <v>1999938</v>
      </c>
      <c r="G19" s="78"/>
      <c r="H19" s="78"/>
    </row>
    <row r="20" spans="1:8" ht="18">
      <c r="A20" s="74">
        <v>15</v>
      </c>
      <c r="B20" s="75" t="s">
        <v>220</v>
      </c>
      <c r="C20" s="78">
        <v>323013</v>
      </c>
      <c r="D20" s="78">
        <v>253750</v>
      </c>
      <c r="E20" s="78">
        <f t="shared" si="0"/>
        <v>576763</v>
      </c>
      <c r="F20" s="78">
        <v>565000</v>
      </c>
      <c r="G20" s="78"/>
      <c r="H20" s="78"/>
    </row>
    <row r="21" spans="1:8" ht="18">
      <c r="A21" s="74">
        <v>16</v>
      </c>
      <c r="B21" s="75" t="s">
        <v>213</v>
      </c>
      <c r="C21" s="78">
        <v>123862</v>
      </c>
      <c r="D21" s="78">
        <v>114375</v>
      </c>
      <c r="E21" s="78">
        <f t="shared" si="0"/>
        <v>238237</v>
      </c>
      <c r="F21" s="78">
        <v>223000</v>
      </c>
      <c r="G21" s="78"/>
      <c r="H21" s="78"/>
    </row>
    <row r="22" spans="1:8" ht="18">
      <c r="A22" s="74">
        <v>17</v>
      </c>
      <c r="B22" s="75" t="s">
        <v>215</v>
      </c>
      <c r="C22" s="78">
        <v>70355</v>
      </c>
      <c r="D22" s="78">
        <v>381250</v>
      </c>
      <c r="E22" s="78">
        <f t="shared" si="0"/>
        <v>451605</v>
      </c>
      <c r="F22" s="78">
        <v>437000</v>
      </c>
      <c r="G22" s="78"/>
      <c r="H22" s="78"/>
    </row>
    <row r="23" spans="1:8" ht="18">
      <c r="A23" s="74">
        <v>18</v>
      </c>
      <c r="B23" s="75" t="s">
        <v>226</v>
      </c>
      <c r="C23" s="78">
        <v>113178</v>
      </c>
      <c r="D23" s="78">
        <v>114375</v>
      </c>
      <c r="E23" s="78">
        <f t="shared" si="0"/>
        <v>227553</v>
      </c>
      <c r="F23" s="78">
        <v>202000</v>
      </c>
      <c r="G23" s="78"/>
      <c r="H23" s="78"/>
    </row>
    <row r="24" spans="1:8" ht="18">
      <c r="A24" s="74">
        <v>19</v>
      </c>
      <c r="B24" s="75" t="s">
        <v>219</v>
      </c>
      <c r="C24" s="78">
        <v>167714</v>
      </c>
      <c r="D24" s="78">
        <v>114375</v>
      </c>
      <c r="E24" s="78">
        <f t="shared" si="0"/>
        <v>282089</v>
      </c>
      <c r="F24" s="78">
        <v>280000</v>
      </c>
      <c r="G24" s="78"/>
      <c r="H24" s="78"/>
    </row>
    <row r="25" spans="1:8" ht="18">
      <c r="A25" s="74">
        <v>20</v>
      </c>
      <c r="B25" s="75" t="s">
        <v>17</v>
      </c>
      <c r="C25" s="78">
        <v>377205</v>
      </c>
      <c r="D25" s="78">
        <v>1126000</v>
      </c>
      <c r="E25" s="78">
        <f t="shared" si="0"/>
        <v>1503205</v>
      </c>
      <c r="F25" s="78">
        <v>1425000</v>
      </c>
      <c r="G25" s="78"/>
      <c r="H25" s="78"/>
    </row>
    <row r="26" spans="1:8" ht="18">
      <c r="A26" s="74">
        <v>21</v>
      </c>
      <c r="B26" s="76" t="s">
        <v>227</v>
      </c>
      <c r="C26" s="78">
        <v>129005</v>
      </c>
      <c r="D26" s="78">
        <v>9359500</v>
      </c>
      <c r="E26" s="78">
        <f t="shared" si="0"/>
        <v>9488505</v>
      </c>
      <c r="F26" s="78">
        <v>9486705</v>
      </c>
      <c r="G26" s="78"/>
      <c r="H26" s="78"/>
    </row>
    <row r="27" spans="1:8" ht="18">
      <c r="A27" s="77"/>
      <c r="B27" s="77" t="s">
        <v>24</v>
      </c>
      <c r="C27" s="79">
        <f>SUM(C6:C26)</f>
        <v>4597131.01</v>
      </c>
      <c r="D27" s="79">
        <f>SUM(D6:D26)</f>
        <v>14522400</v>
      </c>
      <c r="E27" s="79">
        <f>SUM(E6:E26)</f>
        <v>19119531.01</v>
      </c>
      <c r="F27" s="79">
        <f>SUM(F6:F26)</f>
        <v>18352318</v>
      </c>
      <c r="G27" s="79">
        <f>SUM(E27-F27)</f>
        <v>767213.0100000016</v>
      </c>
      <c r="H27" s="79"/>
    </row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</sheetData>
  <sheetProtection/>
  <mergeCells count="3">
    <mergeCell ref="A1:H1"/>
    <mergeCell ref="A3:H3"/>
    <mergeCell ref="A2:H2"/>
  </mergeCells>
  <printOptions/>
  <pageMargins left="0.75" right="0.32" top="0.34" bottom="0.35" header="0.22" footer="0.21"/>
  <pageSetup horizontalDpi="600" verticalDpi="600" orientation="portrait" scale="86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Shahin</dc:creator>
  <cp:keywords/>
  <dc:description/>
  <cp:lastModifiedBy>CEO</cp:lastModifiedBy>
  <cp:lastPrinted>2013-08-20T06:29:34Z</cp:lastPrinted>
  <dcterms:created xsi:type="dcterms:W3CDTF">2006-06-27T14:53:54Z</dcterms:created>
  <dcterms:modified xsi:type="dcterms:W3CDTF">2013-08-29T09:57:40Z</dcterms:modified>
  <cp:category/>
  <cp:version/>
  <cp:contentType/>
  <cp:contentStatus/>
</cp:coreProperties>
</file>