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6215" windowHeight="5790" tabRatio="738" activeTab="0"/>
  </bookViews>
  <sheets>
    <sheet name="Sumary 2012-13" sheetId="1" r:id="rId1"/>
    <sheet name="Sumary Form B-1" sheetId="2" r:id="rId2"/>
    <sheet name="Incom Form B-1" sheetId="3" r:id="rId3"/>
    <sheet name="Exp. Form B-1" sheetId="4" r:id="rId4"/>
    <sheet name="Form B-2" sheetId="5" r:id="rId5"/>
    <sheet name="Form B-3" sheetId="6" r:id="rId6"/>
    <sheet name="Form B-4" sheetId="7" r:id="rId7"/>
    <sheet name="Form B-5" sheetId="8" r:id="rId8"/>
    <sheet name="Form-B-6" sheetId="9" r:id="rId9"/>
    <sheet name="Sheet4" sheetId="10" r:id="rId10"/>
    <sheet name="Sheet5" sheetId="11" r:id="rId11"/>
  </sheets>
  <externalReferences>
    <externalReference r:id="rId14"/>
    <externalReference r:id="rId15"/>
  </externalReferences>
  <definedNames>
    <definedName name="_xlnm.Print_Area" localSheetId="7">'Form B-5'!$A$1:$D$19</definedName>
    <definedName name="_xlnm.Print_Area" localSheetId="9">'Sheet4'!$A$1:$I$8</definedName>
    <definedName name="_xlnm.Print_Titles" localSheetId="3">'Exp. Form B-1'!$3:$3</definedName>
    <definedName name="_xlnm.Print_Titles" localSheetId="4">'Form B-2'!$3:$4</definedName>
    <definedName name="_xlnm.Print_Titles" localSheetId="5">'Form B-3'!$4:$4</definedName>
    <definedName name="_xlnm.Print_Titles" localSheetId="2">'Incom Form B-1'!$3:$3</definedName>
    <definedName name="_xlnm.Print_Titles" localSheetId="10">'Sheet5'!$3:$3</definedName>
    <definedName name="_xlnm.Print_Titles" localSheetId="1">'Sumary Form B-1'!$5:$5</definedName>
  </definedNames>
  <calcPr fullCalcOnLoad="1"/>
</workbook>
</file>

<file path=xl/sharedStrings.xml><?xml version="1.0" encoding="utf-8"?>
<sst xmlns="http://schemas.openxmlformats.org/spreadsheetml/2006/main" count="1608" uniqueCount="948">
  <si>
    <t>LÉ¡¾Ve­j¾V ®h¡XÑ, k­n¡l LÉ¡¾Ve­j¾V z</t>
  </si>
  <si>
    <t>HL eS­l h¡­SV x 2012-2013 (pw­n¡¢da)</t>
  </si>
  <si>
    <t>B­ul ¢hhlZ£</t>
  </si>
  <si>
    <t>hÉ­ul ¢hhlZ£</t>
  </si>
  <si>
    <t>M¡a</t>
  </si>
  <si>
    <t>Bu M¡­al ¢hhlZ</t>
  </si>
  <si>
    <t>2011-2012 p¡­ml fËLªa A¡u</t>
  </si>
  <si>
    <t>hÉu M¡­al ¢hhlZ</t>
  </si>
  <si>
    <t>2011-2012 p¡­ml fËLªa hÉu</t>
  </si>
  <si>
    <t>2012-2013 p¡­ml h¡­SV</t>
  </si>
  <si>
    <t>®j±¢mL</t>
  </si>
  <si>
    <t>pw­n¡¢da</t>
  </si>
  <si>
    <t>Ll J M¡Se¡</t>
  </si>
  <si>
    <t>(L)</t>
  </si>
  <si>
    <t>fËn¡p¢eL n¡M¡</t>
  </si>
  <si>
    <t xml:space="preserve">¢h­no BCe Ae¤k¡u£ </t>
  </si>
  <si>
    <t>(M)</t>
  </si>
  <si>
    <t>l¡Sü Bc¡u n¡M¡</t>
  </si>
  <si>
    <t>(O)</t>
  </si>
  <si>
    <t>Se¢qa Ll(f§aÑL¡kÑ)</t>
  </si>
  <si>
    <t xml:space="preserve">¢h¢hd </t>
  </si>
  <si>
    <t>(P)</t>
  </si>
  <si>
    <t>Se p¡d¡l­el ¢el¡fš¡ J p¤­u¡N p¤¢hd¡</t>
  </si>
  <si>
    <t>Øq¡e£u B­ul M¡a q­a ®j¡V Bu</t>
  </si>
  <si>
    <t>(Q)</t>
  </si>
  <si>
    <t>Se ü¡ØqÉ(f¡h¢mL ®qmb)</t>
  </si>
  <si>
    <t>Ae¤c¡e x</t>
  </si>
  <si>
    <t>(R)</t>
  </si>
  <si>
    <t>Se ¢nr¡</t>
  </si>
  <si>
    <t>L) p¡d¡lZ Ae¤c¡e</t>
  </si>
  <si>
    <t>(S)</t>
  </si>
  <si>
    <t>¢h­no fË­u¡Se£u E­Ÿ®nÉ ­cu</t>
  </si>
  <si>
    <t>M) ¢h­no Ae¤c¡e</t>
  </si>
  <si>
    <t>(W)</t>
  </si>
  <si>
    <t>¢h¢hd</t>
  </si>
  <si>
    <t>(X)</t>
  </si>
  <si>
    <t>pj¡¢d LlZ J pj¡¢d ®rœ</t>
  </si>
  <si>
    <t>®j¡V- 5</t>
  </si>
  <si>
    <t>­j¡Vx  L - X</t>
  </si>
  <si>
    <t>®j¡Vx 1 - 5</t>
  </si>
  <si>
    <t>(Y)</t>
  </si>
  <si>
    <t>Ap¡d¡lZ GZ</t>
  </si>
  <si>
    <t>GZ J A®~e¢j¢šL Bu</t>
  </si>
  <si>
    <t>‡cbkb dv‡Û ¯’vbvšÍi</t>
  </si>
  <si>
    <t>­j¡Vx 1 - 6</t>
  </si>
  <si>
    <r>
      <t>­j¡Vx  L -</t>
    </r>
    <r>
      <rPr>
        <b/>
        <sz val="14"/>
        <color indexed="8"/>
        <rFont val="SutonnyMJ"/>
        <family val="0"/>
      </rPr>
      <t xml:space="preserve"> </t>
    </r>
    <r>
      <rPr>
        <b/>
        <sz val="13"/>
        <color indexed="8"/>
        <rFont val="SutonnyMJ"/>
        <family val="0"/>
      </rPr>
      <t>Y</t>
    </r>
    <r>
      <rPr>
        <b/>
        <sz val="12"/>
        <color indexed="8"/>
        <rFont val="AdarshaLipiExp"/>
        <family val="0"/>
      </rPr>
      <t xml:space="preserve"> </t>
    </r>
  </si>
  <si>
    <t xml:space="preserve">fË¡l¢ñL ®Sl </t>
  </si>
  <si>
    <t>pj¡fe£ ®Sl</t>
  </si>
  <si>
    <t>phÑ­j¡V-</t>
  </si>
  <si>
    <t>phÑ­j¡V</t>
  </si>
  <si>
    <t>LÉ¡¾Ve­j¾V HL¢S¢LE¢Vi A¢gp¡l</t>
  </si>
  <si>
    <t>k­n¡l ®pe¡¢eh¡p z</t>
  </si>
  <si>
    <t xml:space="preserve">glj ¢h -1 </t>
  </si>
  <si>
    <t>pw¢rç B¢bÑL ¢Qœ</t>
  </si>
  <si>
    <t>2012-2013 AbÑ hvp­ll (pw­n¡¢da) h¡­SV</t>
  </si>
  <si>
    <t>H²/ew</t>
  </si>
  <si>
    <t>¢hhlZ</t>
  </si>
  <si>
    <t>2012-2013 p¡­ml pw­n¡¢da h¡­SV</t>
  </si>
  <si>
    <r>
      <t>®j¡V Bu</t>
    </r>
    <r>
      <rPr>
        <sz val="16"/>
        <color indexed="8"/>
        <rFont val="Vrinda"/>
        <family val="2"/>
      </rPr>
      <t xml:space="preserve"> </t>
    </r>
  </si>
  <si>
    <t xml:space="preserve">f§hÑhaÑ£ hvp­ll h­Lu¡ ®b­L A¡u </t>
  </si>
  <si>
    <t xml:space="preserve">Ll qC­a ®j¡V A¡u </t>
  </si>
  <si>
    <t>Ae¤c¡e qC­a Bu x</t>
  </si>
  <si>
    <t>L) p¡d¡lZ Ae¤c¡e x (M¡a-5)</t>
  </si>
  <si>
    <t>M) ¢h­no Ae¤c¡e x (M¡a-5)</t>
  </si>
  <si>
    <t>Øq¡e£u Evp qC­a Bu (M¡a-1+2+3+4)</t>
  </si>
  <si>
    <t>GZ J A®~e¢j¢šL Bu (M¡a-6)</t>
  </si>
  <si>
    <t>fË¡l¢ñL ®Sl</t>
  </si>
  <si>
    <t xml:space="preserve">®j¡V hÉu </t>
  </si>
  <si>
    <t>ea¥e hÉu</t>
  </si>
  <si>
    <t>fË¢aù¡¢eL ®hae-i¡a¡, ®fene A¡e¤­a¡¢oL, ®fen¡l­cl R¤¢Vl eNc¡ue J j¡¢pL ®fene i¡a¡ h¡hc ®j¡V hÉu</t>
  </si>
  <si>
    <t>®~e¢j¢šL  MlQ h¡hc ®j¡V hÉu</t>
  </si>
  <si>
    <t>®j¡~¢mL ¢ejÑ¡Z hÉu</t>
  </si>
  <si>
    <t>pwØL¡l J ®jl¡ja</t>
  </si>
  <si>
    <t>AeÉ¡eÉ hÉu (¢h¢iæ A¢NËj ®cu)</t>
  </si>
  <si>
    <t>Øq¡e£u Evp qC­a naLl¡ La i¡N hÉu</t>
  </si>
  <si>
    <t>®j¡V ¢h¢e­u¡NL«a V¡L¡</t>
  </si>
  <si>
    <t>¢h-1</t>
  </si>
  <si>
    <t>B­ul Evp</t>
  </si>
  <si>
    <t>2012-2013 pw­n¡¢da</t>
  </si>
  <si>
    <t>1-M</t>
  </si>
  <si>
    <t>h¡¢oÑL Ll x</t>
  </si>
  <si>
    <t>1-O</t>
  </si>
  <si>
    <t>hÉhp¡ J ®fn¡Ll x</t>
  </si>
  <si>
    <t>LÉ¡¾Ve­j¾V Hm¡L¡l M­ulam¡ h¡S¡l, h¡c¡jam¡ h¡S¡l Hhw LÉ¡¾Ve­j¾V j¡­LÑ­Vl ®c¡L¡ec¡l®cl ¢eLV qC­a h¡¢oÑL hÉhp¡ J ®fn¡Ll h¡hc HC Bu dl¡ qCu¡­R z</t>
  </si>
  <si>
    <t>1-S</t>
  </si>
  <si>
    <t>Ly¡Q¡ h¡S¡l CS¡l¡ x</t>
  </si>
  <si>
    <t>LÉ¡¾Ve­j¾V ®h¡XÑ f¢lQ¡¢ma M­ul-am¡ Ly¡Q¡ h¡S¡l CS¡l¡ h¡hc HC Bu dl¡ qCu¡­R z</t>
  </si>
  <si>
    <t>2-L</t>
  </si>
  <si>
    <t>­My¡u¡s j¡öm x</t>
  </si>
  <si>
    <t>LÉ¡¾Ve­j¾V ®h¡XÑ f¢lQ¡¢ma ®My¡u¡­s BhÜ Nl¦/R¡N­ml ®My¡u¡s j¡öm h¡hc HC Bu dl¡ qCu¡­R z</t>
  </si>
  <si>
    <t>2-O</t>
  </si>
  <si>
    <t>AeÉ¡eÉ Evp/B­hce ¢g x</t>
  </si>
  <si>
    <t>¢nrL/LjÑQ¡l£­cl ¢e­u¡­Nl hÉ¡wL XÊ¡gÚV h¡hc HC Bu dl¡ qCu¡­R z</t>
  </si>
  <si>
    <t>3-L-3(A)</t>
  </si>
  <si>
    <t>CS¡l¡ M¡Se¡/LÉ¡¾Vx Hm¡L¡ x</t>
  </si>
  <si>
    <t>3-L-3(A¡)</t>
  </si>
  <si>
    <t>m¡C­p¾p qC­a Bc¡uL«a AbÑ x</t>
  </si>
  <si>
    <t>3-M-1</t>
  </si>
  <si>
    <t>plL¡l£ Ol-h¡s£ qC­a Bu x</t>
  </si>
  <si>
    <t>3-O</t>
  </si>
  <si>
    <t>LÉ¡¾Ve­j¾V BC­el Ad£­e S¢lj¡e¡ x</t>
  </si>
  <si>
    <t>3-P-1(A)</t>
  </si>
  <si>
    <t>LÉ¡¾Ve­j¾V L­mS x</t>
  </si>
  <si>
    <t>LÉ¡¾Ve­j¾V L­m­Sl R¡œ/R¡œ£­cl ¢eLV qC­a Bc¡uL«a R¡œ ®hae, i¢aÑ,¢V¢p h¡hc HC dl¡ qCu¡­R z</t>
  </si>
  <si>
    <t>3-P-1(B)</t>
  </si>
  <si>
    <t>LÉ¡¾Ve­j¾V L­mS qC­a ¢hc¤Év/¢h¢ôw Q¡SÑ</t>
  </si>
  <si>
    <t>LÉ¡¾Ve­j¾V L­m­Sl R¡œ/R¡œ£­cl ¢eLV qC­a ¢hc¤Év/¢h¢ôw Q¡SÑ Bc¡u h¡hc HC Bu dl¡ qCu¡­R z</t>
  </si>
  <si>
    <t>3-P-4(A)</t>
  </si>
  <si>
    <t>LÉ¡¾Ve­j¾V q¡C ú¥m x</t>
  </si>
  <si>
    <t>LÉ¡¾Ve­j¾V q¡C ú¥®ml R¡œ/R¡œ£­cl ¢eLV q­a R¡œ ®hae, i¢aÑ ,¢V¢p ¢g A¡c¡u h¡hc HC Bu dl¡ qCu¡­R z</t>
  </si>
  <si>
    <t>3-P-4(B)</t>
  </si>
  <si>
    <t>L¡¡¾Ve­j¾V q¡C ú¥m ¢hc¤Év/¢h¢ôw Q¡SÑ x</t>
  </si>
  <si>
    <t>LÉ¡¾Ve­j¾V q¡C ú¥m qC­a R¡œ/ R¡œ£­cl ¢eLV qC­a ¢hc¤Év/¢h¢ôw Q¡SÑ Bc¡u h¡hc HC Bu dl¡ qCu¡­R z</t>
  </si>
  <si>
    <t>3-P-6(A)</t>
  </si>
  <si>
    <r>
      <t xml:space="preserve">LÉ¡¾Ve­j¾V ®h¡XÑ </t>
    </r>
    <r>
      <rPr>
        <u val="single"/>
        <sz val="16"/>
        <color indexed="8"/>
        <rFont val="SutonnyMJ"/>
        <family val="0"/>
      </rPr>
      <t>Rywb</t>
    </r>
    <r>
      <rPr>
        <u val="single"/>
        <sz val="16"/>
        <color indexed="8"/>
        <rFont val="AdarshaLipiExp"/>
        <family val="0"/>
      </rPr>
      <t xml:space="preserve"> ¢hcÉ¡mu x</t>
    </r>
  </si>
  <si>
    <r>
      <t xml:space="preserve">LÉ¡¾Ve­j¾V ®h¡XÑ </t>
    </r>
    <r>
      <rPr>
        <sz val="16"/>
        <color indexed="8"/>
        <rFont val="SutonnyMJ"/>
        <family val="0"/>
      </rPr>
      <t>Rywbqi</t>
    </r>
    <r>
      <rPr>
        <sz val="16"/>
        <color indexed="8"/>
        <rFont val="AdarshaLipiExp"/>
        <family val="0"/>
      </rPr>
      <t xml:space="preserve"> ¢hcÉ¡m­ul R¡œ/R¡œ£­cl ¢eLV qC­a R¡œ ®hae, i¢aÑ, ¢V¢p ¢g A¡c¡u h¡hc HC Bu dl¡ qCu¡­R z</t>
    </r>
  </si>
  <si>
    <t>3-P-6(B)</t>
  </si>
  <si>
    <r>
      <t xml:space="preserve">LÉ¡¾Ve­j¾V ®h¡XÑ </t>
    </r>
    <r>
      <rPr>
        <u val="single"/>
        <sz val="16"/>
        <color indexed="8"/>
        <rFont val="SutonnyMJ"/>
        <family val="0"/>
      </rPr>
      <t>Rywbt</t>
    </r>
    <r>
      <rPr>
        <u val="single"/>
        <sz val="16"/>
        <color indexed="8"/>
        <rFont val="AdarshaLipiExp"/>
        <family val="0"/>
      </rPr>
      <t xml:space="preserve"> ¢hcÉ¡mu x</t>
    </r>
  </si>
  <si>
    <r>
      <t xml:space="preserve">LÉ¡¾Ve­j¾V ®h¡XÑ </t>
    </r>
    <r>
      <rPr>
        <sz val="16"/>
        <color indexed="8"/>
        <rFont val="SutonnyMJ"/>
        <family val="0"/>
      </rPr>
      <t>Rywbqi</t>
    </r>
    <r>
      <rPr>
        <sz val="16"/>
        <color indexed="8"/>
        <rFont val="AdarshaLipiExp"/>
        <family val="0"/>
      </rPr>
      <t xml:space="preserve"> ¢hcÉ¡m­ul R¡œ-R¡œ£­cl ¢eLV qC­a  ¢hc¤Év / ¢h¢ôw Q¡SÑ Bc¡u h¡hc HC Bu dl¡ qCu¡­R z</t>
    </r>
  </si>
  <si>
    <t>3-P-8(A)</t>
  </si>
  <si>
    <t>c¡Ec f¡h¢mL ú¥m x</t>
  </si>
  <si>
    <t>c¡Ec f¡h¢mL ú¥­ml R¡œ/R¡œ£­cl ¢eLV qC­a R¡œ ®hae, i¢aÑ, ¢V¢p h¡hc HC Bu dl¡ qCu¡­R z</t>
  </si>
  <si>
    <t>3-P-8(B)</t>
  </si>
  <si>
    <t>c¡Ec f¡h¢mL ú¥­ml R¡œ/R¡œ£­cl ¢eLV qC­a ¢hc¤Év/¢h¢ôw Q¡SÑ  Bc¡u h¡hc HC Bu dl¡ qCu¡­R z</t>
  </si>
  <si>
    <t>3-Q</t>
  </si>
  <si>
    <t>¢Q¢Lvp¡ ¢hi¡N x</t>
  </si>
  <si>
    <t>LÉ¡¾Vx ®h¡XÑ f¢lQ¡¢ma ¢Xp­f¾p¡l£l ®l¡N£l ¢eLV qC­a ¢V¢LV ¢g Bc¡u h¡hc HC Bu dl¡ qCu¡­R z</t>
  </si>
  <si>
    <t>3-R-1</t>
  </si>
  <si>
    <t>®c¡L¡e i¡s¡ x</t>
  </si>
  <si>
    <t>3-S-4</t>
  </si>
  <si>
    <t>¢WL¡c¡l a¡¢mL¡i¨¢š² ¢g x</t>
  </si>
  <si>
    <t>LÉ¡¾Ve­j¾V ®h¡­XÑl a¡¢mL¡i¨š² ¢WL¡c¡l­cl ¢eLV qC­a h¡¢oÑL ¢e¢cÑø q¡­l ¢g A¡c¡u h¡hc HC Bu dl¡ qCu¡­R z</t>
  </si>
  <si>
    <t>3-S-7(C)</t>
  </si>
  <si>
    <t>¢h¢hd Bu - ¢hc¤Év ¢hm x</t>
  </si>
  <si>
    <t>3-S-8</t>
  </si>
  <si>
    <t>j¡¢mL¡e¡ f¢lhaÑe ¢g x</t>
  </si>
  <si>
    <t>M­ulam¡ h¡S¡­ll ®c¡L¡ec¡l­cl j¡¢mL¡e¡ f¢lhaÑe ¢g h¡hc HC Bu dl¡ qCu¡­R z</t>
  </si>
  <si>
    <t>3-S-9</t>
  </si>
  <si>
    <t>glj ¢hœ²u x</t>
  </si>
  <si>
    <t>3-V-(B)</t>
  </si>
  <si>
    <t>B¢jÑ L”¡l­i¾p£ Q¥¢š² x</t>
  </si>
  <si>
    <t>3-V(C)</t>
  </si>
  <si>
    <t>¢h H Hg L”¡l­i¾p£ Q¥¢š² x</t>
  </si>
  <si>
    <t>¢h H Hg L”¡l­i¾p£ Q¥¢š² ®j¡a¡­hL LjÑQ¡l£­cl ®hae-i¡a¡, N¡s£l SÆ¡m¡e£, N¡s£ ®jl¡ja/ lrZ¡­hrZ X¡ø¢he ®~a¢l/®jl¡ja J AeÉ¡eÉ j¡m¡j¡m œ²u h¡hc HC Bu dl¡ qCu¡­R z</t>
  </si>
  <si>
    <t>4-M(A)</t>
  </si>
  <si>
    <t>¢h¢hd Bu-f¢lQufœ x</t>
  </si>
  <si>
    <t>f¢lQufœ ¢g, SÇj ¢ehåe ¢g h¡hc HC Bu dl¡ qCu¡­R z</t>
  </si>
  <si>
    <t>4-M(D)</t>
  </si>
  <si>
    <t>f¤l¡ae Bph¡hfœ ¢hœ²u x</t>
  </si>
  <si>
    <t>N¡Rf¡m¡ ¢hœ²u h¡hc Bu x</t>
  </si>
  <si>
    <t>N¡R/X¡mf¡m¡ ¢hœ²u h¡hc HC Bu dl¡ qCu¡­R z</t>
  </si>
  <si>
    <t>5-L(A)</t>
  </si>
  <si>
    <t>¢eu¢ja Ae¤c¡e x</t>
  </si>
  <si>
    <t>5-L(B)</t>
  </si>
  <si>
    <t>¢h­no Ae¤c¡e x</t>
  </si>
  <si>
    <t>6-O</t>
  </si>
  <si>
    <t>A¢NËj, ®hae, k¡a¡u¡a i¡a¡ ®gla h¡hc HC Bu dl¡ qCu¡­R z</t>
  </si>
  <si>
    <t>­j¡V A¡u-</t>
  </si>
  <si>
    <t>fË¡l¡¢ñL ®Sl</t>
  </si>
  <si>
    <t>phÑ­j¡V A¡u-</t>
  </si>
  <si>
    <t xml:space="preserve">  </t>
  </si>
  <si>
    <t>hÉ­ul ¢hÙ¹¡¢la ¢hhlZ</t>
  </si>
  <si>
    <t>2011-2012 fËLªa</t>
  </si>
  <si>
    <t>L-1(L)</t>
  </si>
  <si>
    <t>fËd¡e fËn¡p¢eL ¢hi¡N x</t>
  </si>
  <si>
    <t>¢pCJl AdÑ ®hae i¡a¡ h¡hc HC hÉu dl¡ qCu¡­R z</t>
  </si>
  <si>
    <t>L-1(O)</t>
  </si>
  <si>
    <r>
      <t>¢pCJ</t>
    </r>
    <r>
      <rPr>
        <sz val="16"/>
        <color indexed="8"/>
        <rFont val="Times New Roman"/>
        <family val="1"/>
      </rPr>
      <t>’</t>
    </r>
    <r>
      <rPr>
        <sz val="16"/>
        <color indexed="8"/>
        <rFont val="AdarshaLipiExp"/>
        <family val="0"/>
      </rPr>
      <t>l plL¡l£ L¡­S k­n¡­ll h¡¢q­l k¡a¡u¡­al SeÉ HC hÉu dl¡ qCu¡­R z</t>
    </r>
  </si>
  <si>
    <t>L-1(P)</t>
  </si>
  <si>
    <t>L-2</t>
  </si>
  <si>
    <t>fËn¡p¢eL n¡M¡ x</t>
  </si>
  <si>
    <t>fËn¡p¢eL n¡M¡l LjÑQ¡l£­cl ®hae i¡a¡, Evph i¡a¡, ¢h­e¡ce i¡a¡  h¡hc HC hÉu dl¡ qCu¡­R z</t>
  </si>
  <si>
    <t>L-3</t>
  </si>
  <si>
    <t>fËn¡p¢eL n¡M¡l k¡a¡u¡a i¡a¡ x</t>
  </si>
  <si>
    <t>L-5</t>
  </si>
  <si>
    <t>fËn¡p¢eL n¡M¡l ®~e¢j¢šL MlQ x</t>
  </si>
  <si>
    <t>fËn¡p¢eL n¡M¡l L¢ÇfEV¡l,¢fË¾V¡l, V¡Cf l¡CV¡l ®j¢ne, g­V¡ø¡V ®j¢ne ®jl¡ja/lrZ¡­hrZ J LjÑQ¡l£­cl ®f¡n¡L, A¢gp ®øne¡l£ H²u h¡hc HC hÉu dl¡ qCu¡­R z</t>
  </si>
  <si>
    <t>M-2(L)</t>
  </si>
  <si>
    <t>Ll Bc¡u n¡M¡ x</t>
  </si>
  <si>
    <t>Ll Bc¡u n¡M¡l LjÑQ¡l£l ®hae i¡a¡, Evph i¡a¡, ¢h­e¡ce i¡a¡  h¡hc HC hÉu dl¡ qCu¡­R z</t>
  </si>
  <si>
    <t>M-2(M)</t>
  </si>
  <si>
    <t>Ll Bc¡u n¡M¡l ®~e¢j¢šL MlQ x</t>
  </si>
  <si>
    <r>
      <t>O-1(</t>
    </r>
    <r>
      <rPr>
        <sz val="16"/>
        <color indexed="8"/>
        <rFont val="SutonnyMJ"/>
        <family val="0"/>
      </rPr>
      <t>K</t>
    </r>
    <r>
      <rPr>
        <sz val="16"/>
        <color indexed="8"/>
        <rFont val="AdarshaLipiExp"/>
        <family val="0"/>
      </rPr>
      <t>)</t>
    </r>
  </si>
  <si>
    <t>O-1(M)</t>
  </si>
  <si>
    <t>O-1(O)</t>
  </si>
  <si>
    <t>O-2(L)</t>
  </si>
  <si>
    <t>pwú¡l J ®jl¡ja L¡S x</t>
  </si>
  <si>
    <t>O-2(Q)</t>
  </si>
  <si>
    <t>Sep¡d¡l­Zl Eæuej§mL L¡S x</t>
  </si>
  <si>
    <t>®pe¡¢eh¡p Hm¡L¡l ¢nö f¡LÑpj§q, l¡Ù¹¡l BCmÉ¡ä, l¡Ù¹¡l fË¢a­l¡dL, e¡j gmL, lw LlZ ®jl¡ja/lrZ¡- ®hrZ h¡hc HC hÉu dl¡ qCu¡­R z</t>
  </si>
  <si>
    <t>O-3(L)</t>
  </si>
  <si>
    <t>fË­L±nm n¡M¡l LjÑQ¡l£­cl ®hae i¡a¡, Evph i¡a¡, ¢h­e¡ce i¡a¡, i¢hoÉ aq¢hm h¡hc HC hÉu dl¡ qCu¡­R z</t>
  </si>
  <si>
    <t>O-3(M)</t>
  </si>
  <si>
    <t>f§aÑ n¡M¡l ®~e¢j¢šL MlQ x</t>
  </si>
  <si>
    <t>fË­L±nm n¡M¡l LjÑQ¡l£­cl ®f¡n¡L, S¤a¡, R¡a¡, Eæue fËL­Òfl eLÚp¡, k¿»f¡¢a J ®øne¡l£ œ²u h¡hc HC hÉu dl¡ qCu¡­R z</t>
  </si>
  <si>
    <t>P-2(L)</t>
  </si>
  <si>
    <t>¢hc¤Év ¢hi¡N x</t>
  </si>
  <si>
    <t>®~hc¤É¢aL n¡M¡l LjÑQ¡l£­cl ®hae i¡a¡, Evph i¡a¡, ¢h­e¡ce i¡a¡, i¢hoÉ aq¢hm J h­Lu¡ ®hae i¡a¡ h¡hc HC hÉu dl¡ qCu¡­R z</t>
  </si>
  <si>
    <t>P-2(M)</t>
  </si>
  <si>
    <t>¢hc¤Év n¡M¡l ®~e¢j¢šL MlQ x</t>
  </si>
  <si>
    <t>®~hc¤É¢aL n¡M¡l LjÑQ¡l£­cl k¡a¡u¡a, ®f¡n¡L, S¤a¡, R¡a¡, ¢hc¤Év ¢hm, f¡¢el ¢hm, ®~hc¤É¢aL ¢fLBf N¡s£l SÆ¡m¡e£ ®jl¡ja/lrZ¡­hrZ J ¢h¢iæ fËL¡­ll ®~hc¤É¢aL j¡m¡j¡m œ²u h¡hc HC hÉu dl¡ qCu¡­R z</t>
  </si>
  <si>
    <t>P-4(L)</t>
  </si>
  <si>
    <t>h¡S¡l n¡M¡ x</t>
  </si>
  <si>
    <t>h¡S¡l n¡M¡l LjÑQ¡l£l ®hae i¡a¡, Evph i¡a¡, ¢h­e¡ce i¡a¡, i¢hoÉ aq¢hm h¡hc HC hÉu dl¡ qCu¡­R z</t>
  </si>
  <si>
    <t>P-4(M)</t>
  </si>
  <si>
    <t>h¡S¡l n¡M¡l ®~e¢j¢šL MlQ x</t>
  </si>
  <si>
    <t>h¡S¡l n¡M¡l LjÑQ¡l£l k¡a¡u¡a, ®f¡n¡L, S¤a¡, R¡a¡ J f¢lµRæa¡l j¡m¡j¡m œ²u h¡hc HC hÉu dl¡ qCu¡­R z</t>
  </si>
  <si>
    <t>P-5(L)</t>
  </si>
  <si>
    <t>®My¡u¡s n¡M¡ x</t>
  </si>
  <si>
    <t>®My¡u¡s n¡M¡l LjÑQ¡l£l ®hae i¡a¡, Evph i¡a¡, ¢h­e¡ce i¡a¡, i¢hoÉ aq¢hm  h¡hc HC hÉu dl¡ qCu¡­R z</t>
  </si>
  <si>
    <t>P-5(M)</t>
  </si>
  <si>
    <t>®My¡u¡s n¡M¡l ®~e¢j¢šL MlQ x</t>
  </si>
  <si>
    <t>­My¡u¡s n¡M¡l LjÑQ¡l£l k¡a¡u¡a, ®f¡n¡L, S¤a¡, R¡a¡, BhÜ Nl¦-R¡N­ml M¡cÉ œ²u h¡hc HC hÉu dl¡ qCu¡­R z</t>
  </si>
  <si>
    <t>P-6(L)</t>
  </si>
  <si>
    <t>h¡N¡e n¡M¡ x</t>
  </si>
  <si>
    <t>h¡N¡e n¡M¡l LjÑQ¡l£®cl ®hae i¡a¡, Evph i¡a¡, ¢h­e¡ce i¡a¡, i¢hoÉ aq¢hm J h­Lu¡ ®hae i¡a¡ h¡hc HC hÉu dl¡ qCu¡­R z</t>
  </si>
  <si>
    <t>P-6(M)</t>
  </si>
  <si>
    <t>h¡N¡e n¡M¡l ®~e¢j¢šL MlQ x</t>
  </si>
  <si>
    <t>h¡N¡e n¡M¡l LjÑQ¡l£­cl ®f¡n¡L, S¤a¡, R¡a¡, gm J g¥­ml Q¡l¡N¡R œ²u N¡­Rl f¢lQkÑ¡l SeÉ ¢h¢iæ fËL¡­ll p¡l, L£Ve¡nL Kod œ²u J AeÉ¡eÉ h¡hc HC hÉu dl¡ qCu¡­R z</t>
  </si>
  <si>
    <t>P-7(L)</t>
  </si>
  <si>
    <t>L¥L¥l ¢ede n¡M¡ x</t>
  </si>
  <si>
    <t>L¥L¥l ¢edeL¡l£l ®hae i¡a¡, Evph i¡a¡, ¢h­e¡ce i¡a¡, i¢hoÉ aq¢hm h¡hc HC hÉu dl¡ qCu¡­R z</t>
  </si>
  <si>
    <t>P-7(M)</t>
  </si>
  <si>
    <t>L¥L¥l ¢ede n¡M¡l ®~e¢j¢šL MlQ x</t>
  </si>
  <si>
    <t>L¥L¥l ¢ede n¡M¡l LjÑQ¡l£l k¡a¡u¡a ®f¡n¡L, S¤a¡, R¡a¡ œ²u, iÉ¡eN¡s£ ®jl¡ja/ lrZ¡­hrZ h¡hc HC hÉu dl¡ qCu¡­R z</t>
  </si>
  <si>
    <t>Q-1(L)</t>
  </si>
  <si>
    <t>LÉ¡¾Ve­j¾V ®h¡XÑ ¢Xp­f¾p¡l£l LjÑQ¡l£­cl ®hae i¡a¡, Evph i¡a¡, ¢h­e¡ce i¡a¡, i¢hoÉ aq¢hm h¡hc HC hÉu dl¡ qCu¡­R z</t>
  </si>
  <si>
    <t>Q-1(M)</t>
  </si>
  <si>
    <t>LÉ¡¾Ve­j¾V ®h¡XÑ ¢Xp­f¾p¡l£l LjÑQ¡l£­cl ®f¡n¡L, S¤a¡, R¡a¡ œ²u, ­l¡N£­cl SeÉ ¢h¢iæ fËL¡­ll Kod, k¿»f¡¢a J ®øne¡l£ œ²u h¡hc HC hÉu dl¡ qCu¡­R z</t>
  </si>
  <si>
    <r>
      <t>Q-1(</t>
    </r>
    <r>
      <rPr>
        <sz val="16"/>
        <color indexed="8"/>
        <rFont val="SutonnyMJ"/>
        <family val="0"/>
      </rPr>
      <t>M</t>
    </r>
    <r>
      <rPr>
        <sz val="16"/>
        <color indexed="8"/>
        <rFont val="AdarshaLipiExp"/>
        <family val="0"/>
      </rPr>
      <t>)</t>
    </r>
  </si>
  <si>
    <t>Q-1(O)</t>
  </si>
  <si>
    <t>¢Xp­f¾p¡l£l ®jl¡ja/lrZ¡­hrZ L¡Sx</t>
  </si>
  <si>
    <t>LÉ¡¾Ve­j¾V ®h¡XÑ ¢Xp­f¾p¡l£ ihe h¡¢oÑL ®jl¡ja/lrZ¡­hrZ h¡hc HC hÉu dl¡ qCu¡­R z</t>
  </si>
  <si>
    <t>Q-3(M)</t>
  </si>
  <si>
    <t>SeÈ ¢ehå­el A¡­hce fœ , SeÈ ¢ehåe h¢q, SeÈ J jªa¤Él pec j¤cËe h¡hc HC hÉu dl¡ q­u­R z</t>
  </si>
  <si>
    <t>Q-4(L)</t>
  </si>
  <si>
    <t>p¡d¡lZ L”¡l­i¾p£ n¡M¡ x</t>
  </si>
  <si>
    <t>p¡d¡lZ L”¡l­i¾p£ n¡M¡l LjÑQ¡l£l®cl ®hae i¡a¡, Evph i¡a¡, ¢h­e¡ce i¡a¡, i¢hoÉ aq¢hm h¡hc HC hÉu dl¡ qCu¡­R z</t>
  </si>
  <si>
    <t>Q-4(M)</t>
  </si>
  <si>
    <t>®~e¢j¢šL MlQ x</t>
  </si>
  <si>
    <t>p¡d¡lZ L”¡l­i¾p£ n¡M¡l LjÑQ¡l£­cl ®f¡o¡L, S¤a¡, R¡a¡ œ²u, L¡S-LjÑ p¤ù¥i¡­h pÇf¡c­el SeÉ ¢h¢iæ fËL¡­ll j¡m¡j¡m œ²u h¡hc HC hÉu dl¡ qCu¡­R z</t>
  </si>
  <si>
    <t>Q-5(L)</t>
  </si>
  <si>
    <t>f¡¢e plhl¡q n¡M¡ x</t>
  </si>
  <si>
    <t>f¡¢e plhl¡q n¡M¡l LjÑQ¡l£l ®hae i¡a¡, Evph i¡a¡, ¢h­e¡ce i¡a¡, i¢hoÉ aq¢hm h¡hc HC hÉu dl¡ qCu¡­Rz</t>
  </si>
  <si>
    <t>Q-5(M)</t>
  </si>
  <si>
    <t>f¡¢e plhl¡q n¡M¡l LjÑQ¡l£l ®f¡n¡L, S¤a¡, R¡a¡, f¡Çf ®j¢ne, ¢VEhJ­um ®jl¡ja/lrZ¡­hrZ J f¡¢el m¡C­el ¢h¢iæ j¡m¡j¡m œ²u h¡hc HC hÉu dl¡ qCu¡­R z</t>
  </si>
  <si>
    <t>Q-9(B)</t>
  </si>
  <si>
    <t>B¢jÑ L”¡l­i¾p£ n¡M¡ x</t>
  </si>
  <si>
    <t>B¢jÑ L”¡l­i¾p£ n¡M¡l LjÑQ¡l£­cl ®hae i¡a¡, N¡s£l SÆ¡m¡e£, N¡s£ ®jl¡ja/lrZ¡­hrZ h¡hc HC hÉu dl¡ qCu¡­R z</t>
  </si>
  <si>
    <t>Q-9(C)</t>
  </si>
  <si>
    <t>¢h H Hg L”¡l­i¾p£ n¡M¡ x</t>
  </si>
  <si>
    <t xml:space="preserve">¢hHHg L”¡l­i¾p£ n¡M¡l LjÑQ¡l£­cl ®hae i¡a¡, N¡s£l SÆ¡m¡e£, N¡s£ ®jl¡ja/ lrZ¡­hrZ h¡hc HC hÉu dl¡ qCu¡­R </t>
  </si>
  <si>
    <t>Q-11(L)</t>
  </si>
  <si>
    <t>H¢¾V jÉ¡­m¢lu¡ n¡M¡ x</t>
  </si>
  <si>
    <t>H¢¾V jÉ¡­m¢lu¡ ®mh¡­ll ®hae i¡a¡, Evph i¡a¡, ¢h­e¡ce i¡a¡, i¢hoÉ aq¢hm h¡hc HC hÉu dl¡ qCu¡­R z</t>
  </si>
  <si>
    <t>Q-11(M)</t>
  </si>
  <si>
    <t>jÉ¡­m¢lu¡ n¡M¡l LjÑQ¡l£l ®f¡n¡L, S¤a¡, R¡a¡ J Kod œ²u h¡hc HC hÉu dl¡ qCu¡­R z</t>
  </si>
  <si>
    <t>R-1(L)</t>
  </si>
  <si>
    <t>LÉ¡¾Ve­j¾V L­m­Sl ¢nrL/ LjÑQ¡l£®cl ®hae i¡a¡, Evph i¡a¡, ¢h­e¡ce i¡a¡, i¢hoÉ aq¢hm h¡hc HC h¡u dl¡ qCu¡­R z</t>
  </si>
  <si>
    <t>R-1(M)</t>
  </si>
  <si>
    <t>LÉ¡¾Ve­j¾V L­m­Sl ¢hc¤Év ¢hm J LjÑQ¡l£­cl ®f¡n¡L œ²u h¡hc HC hÉu dl¡ qCu¡­R z</t>
  </si>
  <si>
    <t>R-1(N)</t>
  </si>
  <si>
    <t>R-1(O)</t>
  </si>
  <si>
    <t>h¡¢oÑL ®jl¡ja/lrZ¡­hrZ x</t>
  </si>
  <si>
    <t>LÉ¡¾Ve­j¾V L­mS ihe h¡¢oÑL ®jl¡ja/lrZ¡­hrZ h¡hc HC hÉk dl¡ qCu¡­R z</t>
  </si>
  <si>
    <t>R-4(L)</t>
  </si>
  <si>
    <t>LÉ¡¾Ve­j¾V q¡C ú¥­ml ¢nrL/ LjÑQ¡l£­cl ®hae i¡a¡, Evph i¡a¡, ¢h­e¡ce i¡a¡, i¢hoÉ aq¢hm h¡hc HC h¡u dl¡ qCu¡­R z</t>
  </si>
  <si>
    <t>R-4(M)</t>
  </si>
  <si>
    <t>R-4(N)</t>
  </si>
  <si>
    <t>®j±¢mL ¢ejÑ¡Z L¡S x</t>
  </si>
  <si>
    <t>R-4(O)</t>
  </si>
  <si>
    <t>®jl¡ja/lrZ¡­hrZ L¡S x</t>
  </si>
  <si>
    <t>ú¥m ihe h¡¢oÑL ®jl¡ja/ lrZ¡­hrZ L¡S h¡hc HC hÉu dl¡ qCu¡­R z</t>
  </si>
  <si>
    <t>R-6(L)</t>
  </si>
  <si>
    <t>LÉ¡¾Ve­j¾V ®h¡XÑ S¤¢eul ú¤m x</t>
  </si>
  <si>
    <t xml:space="preserve">LÉ¡¾Ve­j¾V ®h¡XÑ S¤¢eul ú¤­ml ¢nrL/LjÑQ¡l£­cl ®hae i¡a¡, Evph i¡a¡, ¢h­e¡ce i¡a¡, i¢hoÉ aq¢hm h¡hc HC h¡u dl¡ qCu¡­R z </t>
  </si>
  <si>
    <t>R-6(M)</t>
  </si>
  <si>
    <t>R-6(N)</t>
  </si>
  <si>
    <t>LÉ¡¾Ve­j¾V ®h¡XÑ S¤¢eul ú¤­ml ¢àa£u am¡u 1¢V ®nËZ£Lr, h¡bl¦j J ¢py¢s ¢ejÑ¡Z h¡hc HC hÉu dl¡ qCu¡­R z</t>
  </si>
  <si>
    <t>R-6(O)</t>
  </si>
  <si>
    <t>h¡¢oÑL ®jl¡ja/lrZ¡­hrZ L¡S x</t>
  </si>
  <si>
    <t>¢hcÉ¡mu ihe h¡¢oÑL ®jl¡ja/lrZ¡- ­hrZ L¡S h¡hc HC hÉu dl¡ qCu¡­R z</t>
  </si>
  <si>
    <t>R-7(L)</t>
  </si>
  <si>
    <t>plL¡l£ fË¡b¢jL ¢hcÉ¡mu x</t>
  </si>
  <si>
    <t>plL¡l£ fË¡b¢jL ¢hcÉ¡m­ul 2Se LjÑQ¡l£l ®hae i¡a¡, Evph i¡a¡, ¢h­e¡ce i¡a¡, i¢hoÉ aq¢hm h¡hc HC h¡u dl¡ qCu¡­R z</t>
  </si>
  <si>
    <t>R-7(M)</t>
  </si>
  <si>
    <t>plx fË¡x ¢hcÉ¡m­ul ®~e¢j¢šL MlQ x</t>
  </si>
  <si>
    <t>¢hcÉ¡m­ul 2Se LjÑQ¡l£l ®f¡n¡L, S¤a¡, R¡a¡ œ²u h¡hc HC hÉu dl¡ qCu¡­R z</t>
  </si>
  <si>
    <t>R-7(O)</t>
  </si>
  <si>
    <t>¢hcÉ¡mu ihe h¡¢oÑL ®jl¡ja/lrZ¡­hrZ x</t>
  </si>
  <si>
    <t>¢hcÉ¡mu ihe h¡¢oÑL ®jl¡ja/ lrZ¡­hrZ  h¡hc HC hÉu dl¡ qCu¡­R z</t>
  </si>
  <si>
    <t>R-8(L)</t>
  </si>
  <si>
    <t>c¡Ec f¡h¢mL ú¥­ml ¢nrL/LjÑQ¡l£­cl ®hae i¡a¡, Evph i¡a¡, ¢h­e¡ce i¡a¡, i¢hoÉ aq¢hm h¡hc HC h¡u dl¡ qCu¡­R z</t>
  </si>
  <si>
    <t>R-8(M)</t>
  </si>
  <si>
    <t>R-8(N)</t>
  </si>
  <si>
    <t>R-8(O)</t>
  </si>
  <si>
    <t>c¡Ec f¡h¢mL ú¥m ihe h¡¢oÑL ®jl¡ja/lrZ¡­hrZ  h¡hc HC hÉu dl¡ qCu¡­R z</t>
  </si>
  <si>
    <t>R-11(L)</t>
  </si>
  <si>
    <t>jp¢Sc n¡M¡ x</t>
  </si>
  <si>
    <t>R-11(M)</t>
  </si>
  <si>
    <t>jp¢Sc n¡M¡l ¢h¢hd ®~e¢j¢šL MlQ h¡hc HC hÉu dl¡ qCu¡­R z</t>
  </si>
  <si>
    <t>R-11(O)</t>
  </si>
  <si>
    <t>h¡¢oÑL ®jl¡ja/lre¡­hrZ x</t>
  </si>
  <si>
    <t>02¢V jp¢Sc ihe h¡¢oÑL ®jl¡ja/lre¡­hrZ  h¡hc HC hÉu dl¡ qCu¡­R z</t>
  </si>
  <si>
    <t>S-1</t>
  </si>
  <si>
    <t>AhplL¡m£e i¡a¡ f¢l­n¡d x</t>
  </si>
  <si>
    <t>LÉ¡¾Ve­j¾V ®h¡­XÑl ®fenei¨š² LjÑQ¡l£­cl fË¡fÉ R¤¢Vl eNc¡ue, j¡¢pL ®fene i¡a¡ J HLL¡m£e Be¤­a¡¢oL h¡hc HC hÉu dl¡ qCu¡­R z</t>
  </si>
  <si>
    <t>S-3(A)</t>
  </si>
  <si>
    <t>¢q®~ao£ aq¢hm h¡hc Ae¤c¡e x</t>
  </si>
  <si>
    <t>LÉ¡¾Ve­j¾V ®h¡XÑ LjÑQ¡l£­cl p¡q¡­kÉ LmÉ¡Z aq¢h­ml hÉu h¡hc HC hÉu dl¡ qCu¡­R z</t>
  </si>
  <si>
    <t>S-5</t>
  </si>
  <si>
    <t>AeÉ¡eÉ p¡q¡kÉ / ®Mm¡d¤m¡</t>
  </si>
  <si>
    <t>W-4(L)</t>
  </si>
  <si>
    <t>¢h¢hd MlQ x</t>
  </si>
  <si>
    <t>A¢g­pl SeÉ ¢h¢iæ fËL¡­ll ®øne¡l£ âhÉ¡¢c œ²u h¡hc HC hÉu dl¡ qCu¡­Rz</t>
  </si>
  <si>
    <t>W-4(M)</t>
  </si>
  <si>
    <t>A¢g­pl ¢h¢iæ fËL¡­ll j¤âZ p¡jNË£ œ²u h¡hc HC hÉu dl¡ qCu¡­R z</t>
  </si>
  <si>
    <t>W-4(N)</t>
  </si>
  <si>
    <t>A¢g­pl ¢Q¢Wfœ h¡¢q­l ®fËl­Zl SeÉ ®f¡ø¡m øÉ¡Çf J ­l¢i¢eE h¡hc HC hÉu dl¡ qCu¡­R z</t>
  </si>
  <si>
    <t>W-4(O)</t>
  </si>
  <si>
    <t>A¢gp J ¢pCJ Hl h¡p¡l ®V¢m­g¡e ¢hm C¾V¡l­eV ¢hm, ®V¢m­g¡e ®pV œ²u/ ­jl¡ja, C¾V¡l­eV j­Xj œ²u/­jl¡ja h¡hc HC hÉu dl¡ qCu¡­Rz</t>
  </si>
  <si>
    <t>W-4(P)</t>
  </si>
  <si>
    <t>f¤Ù¹L, p¡j¢uL£ J f¢œL¡ ¢hm f¢l­n¡d h¡hc HC hÉu dl¡ qCu¡­R z</t>
  </si>
  <si>
    <t>W-4(S)</t>
  </si>
  <si>
    <t>W-4(T)</t>
  </si>
  <si>
    <t>S¡a£u ¢chp, ehhoÑ Evk¡fe J djÑ¡e¤ù¡e h¡hc HC hÉu dl¡ q­u­R z</t>
  </si>
  <si>
    <t>X-L</t>
  </si>
  <si>
    <t>pj¡¢d­rœ ¢hi¡N x</t>
  </si>
  <si>
    <t>LhlÙÛ¡e n¡M¡l LjÑQ¡l£l ®hae i¡a¡, Evph i¡a¡, ¢h­e¡ce i¡a¡, i¢hoÉ aq¢hm ®hae i¡a¡ h¡hc HC h¡u dl¡ qCu¡­R z</t>
  </si>
  <si>
    <t>X-M</t>
  </si>
  <si>
    <t>LhlÙÛ¡e n¡M¡l ¢h¢hd ®~e¢j¢šL MlQ h¡hc HC hÉu dl¡ qCu¡­R z</t>
  </si>
  <si>
    <t>Y-4</t>
  </si>
  <si>
    <t>A¢NËj ®hae, ïjZ i¡a¡, h¡C- p¡C­Lm/jVl p¡C­Lm œ²u J Nªq ¢ejÑ¡Z A¢NËj h¡hc HC hÉu dl¡ qCu¡­R z</t>
  </si>
  <si>
    <t>Y</t>
  </si>
  <si>
    <t>¯’vbxq Av‡qi 5% †cbkb dv‡Û ¯’vbvšÍi</t>
  </si>
  <si>
    <t>­j¡V hÉu</t>
  </si>
  <si>
    <t>pw­n¡¢da h¡­SV  2012-2013</t>
  </si>
  <si>
    <t>¢hi¡N J fc</t>
  </si>
  <si>
    <t>fc pwMÉ¡</t>
  </si>
  <si>
    <t>­haeœ²j</t>
  </si>
  <si>
    <t>j§m ®hae</t>
  </si>
  <si>
    <t>¢f¢f</t>
  </si>
  <si>
    <t>h¡s£   i¡s¡ i¡a¡</t>
  </si>
  <si>
    <t>¢Q¢Lvp¡ i¡a¡</t>
  </si>
  <si>
    <t>¢V¢ge i¡a¡</t>
  </si>
  <si>
    <t>p¡C­Lm</t>
  </si>
  <si>
    <t>¢nr¡ i¡a¡</t>
  </si>
  <si>
    <t>i¢hoÉ aq¢hm</t>
  </si>
  <si>
    <t>j¡¢pL ­j¡V V¡L¡</t>
  </si>
  <si>
    <t>12 j¡­pl ®j¡V V¡L¡</t>
  </si>
  <si>
    <t>Evph i¡a¡</t>
  </si>
  <si>
    <t>¢h­e¡ce i¡a¡</t>
  </si>
  <si>
    <t>1 Se</t>
  </si>
  <si>
    <t>fËn¡p¢eL n¡M¡ x-</t>
  </si>
  <si>
    <t xml:space="preserve">pqL¡l£ p¢Qh </t>
  </si>
  <si>
    <t>¢qp¡h lrL</t>
  </si>
  <si>
    <t>LÉ¡¢nu¡l (n§eÉ)</t>
  </si>
  <si>
    <t>EµQj¡e pqL¡l£ (n§eÉ)</t>
  </si>
  <si>
    <t>®ø¡l LÓ¡LÑ</t>
  </si>
  <si>
    <t xml:space="preserve">L¡l Q¡mL </t>
  </si>
  <si>
    <t>¢pCJl AXÑ¡m£</t>
  </si>
  <si>
    <t>h¡aÑ¡ h¡qL</t>
  </si>
  <si>
    <t>A¢gp ¢fue</t>
  </si>
  <si>
    <t>A¢gp ®Q±¢Lc¡l</t>
  </si>
  <si>
    <t>A¢gp T¡s¤c¡l</t>
  </si>
  <si>
    <t>VÉ¡„ n¡M¡ x</t>
  </si>
  <si>
    <t>VÉ¡„ L¡­mƒl</t>
  </si>
  <si>
    <t>fË­L±nm n¡M¡ x</t>
  </si>
  <si>
    <t>L¡W ¢j¢Ù»</t>
  </si>
  <si>
    <t>¢hc¤Év n¡M¡ x</t>
  </si>
  <si>
    <t>C­mL¢VËL m¡CejÉ¡e</t>
  </si>
  <si>
    <t>C­mx m¡CejÉ¡e (n§eÉ)</t>
  </si>
  <si>
    <t>C- m¡CejÉ¡e pqx</t>
  </si>
  <si>
    <t>¢fLA¡f XË¡CA¡l</t>
  </si>
  <si>
    <t>h¡S¡l  n¡M¡ x</t>
  </si>
  <si>
    <t>j¡­LÑV  ¢LÓe¡l</t>
  </si>
  <si>
    <t>P-5 (L)</t>
  </si>
  <si>
    <t>­My¡u¡s ®Q±¢Lc¡l</t>
  </si>
  <si>
    <t>P-6 (L)</t>
  </si>
  <si>
    <t>­qX j¡m£</t>
  </si>
  <si>
    <t>j¡m£</t>
  </si>
  <si>
    <t>1Se</t>
  </si>
  <si>
    <t>P-7 (L)</t>
  </si>
  <si>
    <t>L¤L¤l ¢ede n¡M¡ x</t>
  </si>
  <si>
    <t>L¤L¤l ¢edeL¡l£</t>
  </si>
  <si>
    <t>Q-1 (L)</t>
  </si>
  <si>
    <t>¢Q¢Lvp¡ n¡M¡ x</t>
  </si>
  <si>
    <t>LÛt †gwW‡Kj Awdmvi</t>
  </si>
  <si>
    <t>1 Rb</t>
  </si>
  <si>
    <t>fmÔ£ ¢Q¢LvpL (n§eÉ)</t>
  </si>
  <si>
    <t>g¡jÑ¡¢pø (n§eÉ)</t>
  </si>
  <si>
    <t>­Q±¢Lc¡l</t>
  </si>
  <si>
    <t>A¡u¡ (n§eÉ)</t>
  </si>
  <si>
    <t>Lex A¢gp¡l (n§eÉ)</t>
  </si>
  <si>
    <t>L”¡l­i¾p£ LÓ¡LÑ</t>
  </si>
  <si>
    <t>Lex Sj¡c¡l (n§eÉ)</t>
  </si>
  <si>
    <t>Lex XË¡Ci¡l</t>
  </si>
  <si>
    <t>­l¡X ¢LÓe¡l</t>
  </si>
  <si>
    <t>®l¡X ¢LÓe¡l</t>
  </si>
  <si>
    <t>Q-5 (L)</t>
  </si>
  <si>
    <t>f¡¢e n¡M¡ x</t>
  </si>
  <si>
    <t>f¡Çf Q¡mL</t>
  </si>
  <si>
    <t>fÔ¡ð¡l ®qmf¡l</t>
  </si>
  <si>
    <t>Q-9(A¡)</t>
  </si>
  <si>
    <t>A¡¢jÑ L”¡l­i¾p£ n¡M¡ x</t>
  </si>
  <si>
    <t>L”¡l­i¾p£ T¡s¤c¡l</t>
  </si>
  <si>
    <t>­j¡V =</t>
  </si>
  <si>
    <t>55 Se</t>
  </si>
  <si>
    <t>H¢¾V jÉ¡­m¢lu¡ ®mh¡l</t>
  </si>
  <si>
    <t>plL¡l£ fË¡Cj¡l£ ú¥m  n¡M¡ x</t>
  </si>
  <si>
    <t>®Q±¢Lc¡l</t>
  </si>
  <si>
    <t>j¡m£-L¡j-T¡s¤c¡l</t>
  </si>
  <si>
    <t>jp¢Sc  n¡M¡ x</t>
  </si>
  <si>
    <t>­fn Cj¡j</t>
  </si>
  <si>
    <t xml:space="preserve">Cj¡j-L¡j-M¡­cj </t>
  </si>
  <si>
    <t>LhlÙÛ¡e n¡M¡ x</t>
  </si>
  <si>
    <t>LhlÙÛ¡e ®Q±¢Lc¡l</t>
  </si>
  <si>
    <t>Q-1(K)</t>
  </si>
  <si>
    <t>K¨v›Ub‡g›U K‡jR kvLvt</t>
  </si>
  <si>
    <t>Aa¨¶</t>
  </si>
  <si>
    <t>1Rb</t>
  </si>
  <si>
    <t>mnKvix Aa¨vcK (wntwet)</t>
  </si>
  <si>
    <t>mnKvix Aa¨vcK (e¨et)</t>
  </si>
  <si>
    <t>mnKvix Aa¨vcK (Bst)</t>
  </si>
  <si>
    <t>mnKvix Aa¨vcK(MwYZ)</t>
  </si>
  <si>
    <t>mnKvix Aa¨vcK(imvqb)</t>
  </si>
  <si>
    <t>mnKvix Aa¨vcK(f~‡Mvj)</t>
  </si>
  <si>
    <t>mnKvix Aa¨vcK(Dw™¢`)</t>
  </si>
  <si>
    <t>mnKvix Aa¨vcK (ivóªweÁvb)</t>
  </si>
  <si>
    <t>cÖfvlK (imvqb)</t>
  </si>
  <si>
    <t>cÖfvlK (MwYZ)</t>
  </si>
  <si>
    <t>cÖfvlK (evsjv)</t>
  </si>
  <si>
    <t>cÖfvlK (cwimsL¨vb)</t>
  </si>
  <si>
    <t>cÖfvlK (Bmt wk¶v)</t>
  </si>
  <si>
    <t>cÖfvlK (wnt wet)</t>
  </si>
  <si>
    <t>cÖfvlK (c`v_© wet)</t>
  </si>
  <si>
    <t>cÖfvlK (Bs‡iwR)</t>
  </si>
  <si>
    <t>cÖfvlK (A_©bxwZ)</t>
  </si>
  <si>
    <t>cÖfvlK (ivóªweÁvb)</t>
  </si>
  <si>
    <t>cÖfvlK (`k©b)</t>
  </si>
  <si>
    <t>cÖfvlK (Bmjvg wk¶v)</t>
  </si>
  <si>
    <t>cÖfvlK (BwZnvm)</t>
  </si>
  <si>
    <t>cÖfvlK (e¨e¯’vcbv)</t>
  </si>
  <si>
    <t>jvB‡eªixqvb</t>
  </si>
  <si>
    <t>cÖ`k©K</t>
  </si>
  <si>
    <t>2Rb</t>
  </si>
  <si>
    <t>wnmve i¶K</t>
  </si>
  <si>
    <t>wnmve KiwYK</t>
  </si>
  <si>
    <t>jvB‡eªix mnKvix</t>
  </si>
  <si>
    <t>j¨ve‡iUix mnKvix</t>
  </si>
  <si>
    <t>‡Kqvi †UKvi-Kvg-UvBwcó</t>
  </si>
  <si>
    <t>wcqb</t>
  </si>
  <si>
    <t>j¨ve‡iUix G¨v‡Ub‡W›U</t>
  </si>
  <si>
    <t>‡PŠwK`vi</t>
  </si>
  <si>
    <t>Svo–`vi</t>
  </si>
  <si>
    <t>Avqv</t>
  </si>
  <si>
    <t>me©‡gvU =</t>
  </si>
  <si>
    <t>ছ-৪(ক)</t>
  </si>
  <si>
    <t>প্রধান শিক্ষক</t>
  </si>
  <si>
    <t>পিয়ন</t>
  </si>
  <si>
    <t>চৌকিদার</t>
  </si>
  <si>
    <t>ঝাড়ুদার</t>
  </si>
  <si>
    <t>আয়া</t>
  </si>
  <si>
    <t>মালী</t>
  </si>
  <si>
    <t>Q-6(K)</t>
  </si>
  <si>
    <r>
      <t xml:space="preserve">K¨v›Ub‡g›U †evW© wbgœ gva¨wgK we`¨vjq </t>
    </r>
    <r>
      <rPr>
        <b/>
        <sz val="12"/>
        <color indexed="8"/>
        <rFont val="SutonnyMJ"/>
        <family val="0"/>
      </rPr>
      <t>kvLvt</t>
    </r>
    <r>
      <rPr>
        <b/>
        <sz val="13"/>
        <color indexed="8"/>
        <rFont val="SutonnyMJ"/>
        <family val="0"/>
      </rPr>
      <t xml:space="preserve"> </t>
    </r>
  </si>
  <si>
    <t>cÖavb wk¶K</t>
  </si>
  <si>
    <t>Rywbqi wk¶K</t>
  </si>
  <si>
    <t>Rywbqi wk¶K(agx©q)</t>
  </si>
  <si>
    <t>Rywbqi wk¶K(k~b¨)</t>
  </si>
  <si>
    <t xml:space="preserve">wbgœgvb mnKvix </t>
  </si>
  <si>
    <t xml:space="preserve">gvjx </t>
  </si>
  <si>
    <t>†PŠwK`vi</t>
  </si>
  <si>
    <t xml:space="preserve">Avqv </t>
  </si>
  <si>
    <t xml:space="preserve">Svo–`vi </t>
  </si>
  <si>
    <t>Q-8 (K)</t>
  </si>
  <si>
    <t>mnt cÖavb wk¶K</t>
  </si>
  <si>
    <t>mnt wk¶K (ag©)</t>
  </si>
  <si>
    <t>mnt wk¶K (MwYZ)</t>
  </si>
  <si>
    <t>mnt wk¶K (e¨e wkt)</t>
  </si>
  <si>
    <t>mnt wk¶K (evsjv)</t>
  </si>
  <si>
    <t>mnt wk¶K (weÁvb)</t>
  </si>
  <si>
    <t>mnt wk¶K (Bs‡iRx)</t>
  </si>
  <si>
    <t>mnt wk¶K (kixi PP©v)</t>
  </si>
  <si>
    <t>mnt wk¶K (Kw¤úDUvi)</t>
  </si>
  <si>
    <t xml:space="preserve">Rywbqi wk¶K </t>
  </si>
  <si>
    <t>j¨vet mnKvix</t>
  </si>
  <si>
    <t>gvjx</t>
  </si>
  <si>
    <t>evm PvjK</t>
  </si>
  <si>
    <t>2012-2013 p¡­ml ®j±¢mL h¡­SV</t>
  </si>
  <si>
    <r>
      <t xml:space="preserve">2012-2013 B¢bÑL p¡­ml </t>
    </r>
    <r>
      <rPr>
        <b/>
        <u val="single"/>
        <sz val="16"/>
        <color indexed="8"/>
        <rFont val="SutonnyMJ"/>
        <family val="0"/>
      </rPr>
      <t>ms‡kvwaZ</t>
    </r>
    <r>
      <rPr>
        <b/>
        <u val="single"/>
        <sz val="16"/>
        <color indexed="8"/>
        <rFont val="AdarshaLipiExp"/>
        <family val="0"/>
      </rPr>
      <t xml:space="preserve"> h¡­S­Vl B­ul ¢hhlZ£ x</t>
    </r>
  </si>
  <si>
    <t>¯e¢j¢šL Ml­Ql ¢hhlZ z</t>
  </si>
  <si>
    <t xml:space="preserve">                                                                                                                                                            glj ¢h-3</t>
  </si>
  <si>
    <r>
      <t>¢pCJ</t>
    </r>
    <r>
      <rPr>
        <sz val="16"/>
        <color indexed="8"/>
        <rFont val="Times New Roman"/>
        <family val="1"/>
      </rPr>
      <t>’</t>
    </r>
    <r>
      <rPr>
        <sz val="16"/>
        <color indexed="8"/>
        <rFont val="AdarshaLipiExp"/>
        <family val="0"/>
      </rPr>
      <t>l plL¡l£ L¡­S k­n¡­ll h¡¢q­l AÙÛ¡u£ L¡­S k¡a¡u¡­al SeÉ HC hÉu dl¡ qCu¡­R z</t>
    </r>
  </si>
  <si>
    <r>
      <t>¢pCJ</t>
    </r>
    <r>
      <rPr>
        <sz val="16"/>
        <color indexed="8"/>
        <rFont val="Times New Roman"/>
        <family val="1"/>
      </rPr>
      <t>’</t>
    </r>
    <r>
      <rPr>
        <sz val="16"/>
        <color indexed="8"/>
        <rFont val="AdarshaLipiExp"/>
        <family val="0"/>
      </rPr>
      <t xml:space="preserve">l </t>
    </r>
    <r>
      <rPr>
        <sz val="16"/>
        <color indexed="8"/>
        <rFont val="SutonnyMJ"/>
        <family val="0"/>
      </rPr>
      <t xml:space="preserve">Awdm Kv‡ii </t>
    </r>
    <r>
      <rPr>
        <sz val="16"/>
        <color indexed="8"/>
        <rFont val="AdarshaLipiExp"/>
        <family val="0"/>
      </rPr>
      <t>SÆ¡m¡e£ ®jl¡ja/lrZ¡­hrZ, L¡l Q¡m­Ll A¢a¢lš² M¡V¥e£ i¡a¡ h¡hc HC hÉu dl¡ qCu¡­R z</t>
    </r>
  </si>
  <si>
    <t>fËn¡p¢eL n¡M¡l LjÑQ¡l£­cl A¢g­pl L¡­S k¡a¡u¡a i¡a¡ J AeÉ¡eÉ h¡hc HC hÉu dl¡ qCu¡­R z</t>
  </si>
  <si>
    <t>1)  cÖkvmwbK kvLvi Kw¤úDUvi. d‡UvKwc, d¨v·, UvBc ivBUvi †gwkb †givgZ/iÿYv‡eÿY eve` 50,000.00 UvKv |</t>
  </si>
  <si>
    <t>2) Awd‡mi ‰bwgwËK LiP eve` 50,000.00 UvKv|</t>
  </si>
  <si>
    <t>Ki Av`vq kvLvi BRvivi weÁwß wej I Ab¨vb¨ LiP eve` e¨q aiv nBqv‡Q|</t>
  </si>
  <si>
    <t>cÖ‡KŠkj kvLvi Kg©Pvix‡`i †cvkvK Dbœqb cÖK‡íi bKmv, hš¿cvwZ I †ókbvix µq eve` GB e¨q aiv n‡q‡Q|</t>
  </si>
  <si>
    <t>1) K¨v›Ut †evW© Awdm, AvevwmK GjvKv, evRvi GjvKv I iv¯Ívi wbivcËv evwZi we`¨~r wej I cvwbi wej cwi‡kva eve` 800000.00 UvKv|</t>
  </si>
  <si>
    <t>2) ˆe`y¨wZK wcK-Avc Mvoxi R¡vjvbx †givgZ/iÿYv‡eÿY eve` 200000.00 UvKv|</t>
  </si>
  <si>
    <t>3) wewfbœ cÖKvi ˆe`y¨wZK gvjvgvj µqmn †mbvwbev‡m Aew¯’Z cyivZb ˆe`y¨wZK †cvj/ˆe`y¨wZK cvLv BZ¨vw` †givgZ eve` 800000.00 UvKv A_©vr me©‡gvU 1800000.00 UvKv e¨q aiv n‡q‡Q|</t>
  </si>
  <si>
    <r>
      <t xml:space="preserve">h¡S¡l n¡M¡l </t>
    </r>
    <r>
      <rPr>
        <sz val="16"/>
        <color indexed="8"/>
        <rFont val="SutonnyMJ"/>
        <family val="0"/>
      </rPr>
      <t>Kg©Pvix‡`i</t>
    </r>
    <r>
      <rPr>
        <sz val="16"/>
        <color indexed="8"/>
        <rFont val="AdarshaLipiExp"/>
        <family val="0"/>
      </rPr>
      <t xml:space="preserve"> ®f¡n¡L, f¢lµRæa¡l j¡m¡j¡m œ²u h¡hc HC hÉu dl¡ qCu¡­R </t>
    </r>
  </si>
  <si>
    <t>­My¡u¡s n¡M¡l LjÑQ¡l£l k¡a¡u¡a J BhÜ Nl¦-R¡N­ml M¡cÉ œ²u h¡hc HC hÉu dl¡ qCu¡­R z</t>
  </si>
  <si>
    <t>h¡N¡e n¡M¡l LjÑQ¡l£­cl ®f¡n¡L, gm J g¥­ml Q¡l¡N¡R œ²u J f¢lQkÑ¡l SeÉ ¢h¢iæ fËL¡­ll p¡l, L£Ve¡nL Kod œ²u h¡hc HC hÉu dl¡ qCu¡­Rz</t>
  </si>
  <si>
    <t>L¥L¥l ¢ede n¡M¡l LjÑQ¡l£l ®f¡n¡L, iÉ¡eN¡s£ ®jl¡ja/lrZ¡­hrZ h¡hc HC hÉu dl¡ qCu¡­R z</t>
  </si>
  <si>
    <t>LÉ¡¾Ve­j¾V ®h¡XÑ ¢Xp­f¾p¡l£l LjÑQ¡l£­cl ®f¡n¡L, ­l¡N£­cl SeÉ ¢h¢iæ fËL¡­ll Kod, k¿»f¡¢a J ®øne¡l£ œ²u h¡hc HC hÉu dl¡ qCu¡­R z</t>
  </si>
  <si>
    <t>SÇj ¢ehå­el A¡­hcefœ, SÇj ¢ehåe h¢q, SeÈ J jªa¤Él pec j¤cËe h¡hc HC hÉu dl¡ qCu¡­R z</t>
  </si>
  <si>
    <t>p¡d¡lZ L”¡l­i¾p£ n¡M¡l LjÑQ¡l£­cl ®f¡n¡L J ¢h¢iæ fËL¡­ll j¡m¡j¡m œ²u h¡hc HC hÉu dl¡ qCu¡­R z</t>
  </si>
  <si>
    <t>f¡¢e plhl¡q n¡M¡l LjÑQ¡l£l ®f¡n¡L, f¡Çf ®j¢ne J ¢VEhJ­um ®jl¡ja/lrZ¡­hrZ J f¡¢el m¡C­el ¢h¢iæ j¡m¡j¡m œ²u h¡hc HC hÉu dl¡ qCu¡­R z</t>
  </si>
  <si>
    <t>Q-11 M</t>
  </si>
  <si>
    <t>jÉ¡­m¢lu¡ n¡M¡l LjÑQ¡l£l ®f¡n¡L  J Kod œ²u h¡hc HC hÉu dl¡ qCu¡­R z</t>
  </si>
  <si>
    <t>L­m­Sl ¢hc¤Év ¢hm f¢l­n¡d h¡hc HC hÉu dl¡ q­u­R z</t>
  </si>
  <si>
    <t xml:space="preserve">ú¥­ml ¢hc¤Év ¢hm f¢l­n¡d h¡hc HC hÉu dl¡ q­u­R z </t>
  </si>
  <si>
    <t>ú¥­ml ¢hc¤Év ¢hm f¢l­n¡d h¡hc HC hÉu dl¡ q­u­R z</t>
  </si>
  <si>
    <t>¢hcÉ¡m­ul ®~e¢j¢šL MlQ x</t>
  </si>
  <si>
    <t>LÉ¡¾Ve­j¾V ®h¡XÑ LjÑQ¡l£­cl LmÉ¡Z aq¢h­ml p¡q¡kÉ h¡hc HC hÉu dl¡ qCu¡­R z</t>
  </si>
  <si>
    <r>
      <t xml:space="preserve">A¢g­pl ¢h¢iæ fËL¡­ll j¤âZ p¡jNË£ œ²u </t>
    </r>
    <r>
      <rPr>
        <sz val="16"/>
        <color indexed="8"/>
        <rFont val="SutonnyMJ"/>
        <family val="0"/>
      </rPr>
      <t xml:space="preserve">weÁwß wej cwi‡kva </t>
    </r>
    <r>
      <rPr>
        <sz val="16"/>
        <color indexed="8"/>
        <rFont val="AdarshaLipiExp"/>
        <family val="0"/>
      </rPr>
      <t>h¡hc HC hÉu dl¡ qCu¡­R z</t>
    </r>
  </si>
  <si>
    <t>A¢g­pl ¢Q¢Wfœ ®fËl­Zl SeÉ ®f¡ø¡m øÉ¡Çf J ­l¢i¢eE œ²u h¡hc HC hÉu dl¡ qCu¡­R z</t>
  </si>
  <si>
    <r>
      <t xml:space="preserve">A¢gp J </t>
    </r>
    <r>
      <rPr>
        <sz val="16"/>
        <color indexed="8"/>
        <rFont val="SutonnyMJ"/>
        <family val="0"/>
      </rPr>
      <t>wmBIÕi</t>
    </r>
    <r>
      <rPr>
        <sz val="16"/>
        <color indexed="8"/>
        <rFont val="AdarshaLipiExp"/>
        <family val="0"/>
      </rPr>
      <t xml:space="preserve"> h¡p¡l ®V¢m­g¡e ¢hm </t>
    </r>
    <r>
      <rPr>
        <sz val="16"/>
        <color indexed="8"/>
        <rFont val="SutonnyMJ"/>
        <family val="0"/>
      </rPr>
      <t>cwi‡kva Ges ‡Uwj‡dvb</t>
    </r>
    <r>
      <rPr>
        <sz val="16"/>
        <color indexed="8"/>
        <rFont val="AdarshaLipiExp"/>
        <family val="0"/>
      </rPr>
      <t xml:space="preserve"> ®jl¡ja/ lrZ¡­hrZ h¡hc HC hÉu dl¡ qCu¡­R z</t>
    </r>
  </si>
  <si>
    <t>f¤Ù¹L, p¡j¢uL£ J f¢œL¡ œ²u h¡hc HC hÉu dl¡ qCu¡­R z</t>
  </si>
  <si>
    <r>
      <t>LjÑLaÑ¡</t>
    </r>
    <r>
      <rPr>
        <sz val="16"/>
        <color indexed="8"/>
        <rFont val="SutonnyMJ"/>
        <family val="0"/>
      </rPr>
      <t>/Kg©Pvix I wkÿK‡`i AvqKi cwi‡kv‡ai Rb¨ †gŠwjK ev‡R‡U †Kvb eivÏ bv _vKvq G Lv‡Z †Kvb e¨q aiv n‡jv bv|</t>
    </r>
  </si>
  <si>
    <t>S¡a£u Evph J djÑ¡e¤ù¡e</t>
  </si>
  <si>
    <r>
      <t xml:space="preserve">h¡wm¡ ehhoÑ Efm­r Øq¡e£u ®pe¡ LaÑªf­rl ¢e­cÑne¡ ®j¡a¡­hL fË¢a hRlC f­qm¡ ®~hn¡M f¡me Ll¡ qu z Eš² Ae¤ù¡­e h¡Em J h¡wm¡ I¢a­qÉl N¡e f¢l­hne Ll¡ qu z ¢nÒf£­cl pÇj¡e£ J ®X­L¡­lne   </t>
    </r>
    <r>
      <rPr>
        <sz val="16"/>
        <color indexed="8"/>
        <rFont val="SutonnyMJ"/>
        <family val="0"/>
      </rPr>
      <t xml:space="preserve">eve` </t>
    </r>
    <r>
      <rPr>
        <sz val="16"/>
        <color indexed="8"/>
        <rFont val="AdarshaLipiExp"/>
        <family val="0"/>
      </rPr>
      <t>HC hÉu dl¡ q­u­R z</t>
    </r>
  </si>
  <si>
    <r>
      <t xml:space="preserve">LhlÙÛ¡e n¡M¡l </t>
    </r>
    <r>
      <rPr>
        <sz val="16"/>
        <color indexed="8"/>
        <rFont val="SutonnyMJ"/>
        <family val="0"/>
      </rPr>
      <t>Kg©Pvixi †cvkvK I Kei¯’vb ms¯‹vi</t>
    </r>
    <r>
      <rPr>
        <sz val="16"/>
        <color indexed="8"/>
        <rFont val="AdarshaLipiExp"/>
        <family val="0"/>
      </rPr>
      <t xml:space="preserve"> h¡hc HC hÉu dl¡ qCu¡­Rz</t>
    </r>
  </si>
  <si>
    <t>h¡C-p¡C­Lm/jVl p¡C­Lm œ²u J Nªq ¢ejÑ¡Z A¢NËj h¡hc HC hÉu dl¡ qCu¡­R z</t>
  </si>
  <si>
    <t>­j¡V hÉu-</t>
  </si>
  <si>
    <t>2012-2013 ­j±¢mL</t>
  </si>
  <si>
    <t>2011-2012  fËLªa</t>
  </si>
  <si>
    <t>2012-2013  ­j±¢mL</t>
  </si>
  <si>
    <r>
      <t xml:space="preserve">2012-2013 B¢bÑL p¡­ml </t>
    </r>
    <r>
      <rPr>
        <b/>
        <u val="single"/>
        <sz val="20"/>
        <color indexed="8"/>
        <rFont val="SutonnyMJ"/>
        <family val="0"/>
      </rPr>
      <t>ms‡kvwaZ</t>
    </r>
    <r>
      <rPr>
        <u val="single"/>
        <sz val="20"/>
        <color indexed="8"/>
        <rFont val="AdarshaLipiExp"/>
        <family val="0"/>
      </rPr>
      <t xml:space="preserve"> h¡­S­Vl hÉ­ul ¢hhlZ£ x</t>
    </r>
  </si>
  <si>
    <t xml:space="preserve">2012-2013 p¡­ml h¡­SV </t>
  </si>
  <si>
    <r>
      <t xml:space="preserve">    </t>
    </r>
    <r>
      <rPr>
        <sz val="16"/>
        <color indexed="8"/>
        <rFont val="AdarshaLipiExp"/>
        <family val="0"/>
      </rPr>
      <t>01.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AdarshaLipiExp"/>
        <family val="0"/>
      </rPr>
      <t> </t>
    </r>
  </si>
  <si>
    <r>
      <t xml:space="preserve">   </t>
    </r>
    <r>
      <rPr>
        <sz val="16"/>
        <color indexed="8"/>
        <rFont val="AdarshaLipiExp"/>
        <family val="0"/>
      </rPr>
      <t>02.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AdarshaLipiExp"/>
        <family val="0"/>
      </rPr>
      <t> </t>
    </r>
  </si>
  <si>
    <r>
      <t xml:space="preserve">   </t>
    </r>
    <r>
      <rPr>
        <sz val="16"/>
        <color indexed="8"/>
        <rFont val="AdarshaLipiExp"/>
        <family val="0"/>
      </rPr>
      <t>03.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AdarshaLipiExp"/>
        <family val="0"/>
      </rPr>
      <t> </t>
    </r>
  </si>
  <si>
    <r>
      <t xml:space="preserve">   </t>
    </r>
    <r>
      <rPr>
        <sz val="16"/>
        <color indexed="8"/>
        <rFont val="AdarshaLipiExp"/>
        <family val="0"/>
      </rPr>
      <t>04.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AdarshaLipiExp"/>
        <family val="0"/>
      </rPr>
      <t> </t>
    </r>
  </si>
  <si>
    <r>
      <t xml:space="preserve">   </t>
    </r>
    <r>
      <rPr>
        <sz val="16"/>
        <color indexed="8"/>
        <rFont val="AdarshaLipiExp"/>
        <family val="0"/>
      </rPr>
      <t>05.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AdarshaLipiExp"/>
        <family val="0"/>
      </rPr>
      <t> </t>
    </r>
  </si>
  <si>
    <r>
      <t xml:space="preserve">   </t>
    </r>
    <r>
      <rPr>
        <sz val="16"/>
        <color indexed="8"/>
        <rFont val="AdarshaLipiExp"/>
        <family val="0"/>
      </rPr>
      <t>06.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AdarshaLipiExp"/>
        <family val="0"/>
      </rPr>
      <t> </t>
    </r>
  </si>
  <si>
    <r>
      <t xml:space="preserve">   </t>
    </r>
    <r>
      <rPr>
        <sz val="16"/>
        <color indexed="8"/>
        <rFont val="AdarshaLipiExp"/>
        <family val="0"/>
      </rPr>
      <t>07.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AdarshaLipiExp"/>
        <family val="0"/>
      </rPr>
      <t> </t>
    </r>
  </si>
  <si>
    <r>
      <t>01.</t>
    </r>
    <r>
      <rPr>
        <sz val="16"/>
        <color indexed="8"/>
        <rFont val="Times New Roman"/>
        <family val="1"/>
      </rPr>
      <t xml:space="preserve">  </t>
    </r>
    <r>
      <rPr>
        <sz val="16"/>
        <color indexed="8"/>
        <rFont val="AdarshaLipiExp"/>
        <family val="0"/>
      </rPr>
      <t> </t>
    </r>
  </si>
  <si>
    <r>
      <t>02.</t>
    </r>
    <r>
      <rPr>
        <sz val="16"/>
        <color indexed="8"/>
        <rFont val="Times New Roman"/>
        <family val="1"/>
      </rPr>
      <t xml:space="preserve">  </t>
    </r>
    <r>
      <rPr>
        <sz val="16"/>
        <color indexed="8"/>
        <rFont val="AdarshaLipiExp"/>
        <family val="0"/>
      </rPr>
      <t> </t>
    </r>
  </si>
  <si>
    <r>
      <t>03.</t>
    </r>
    <r>
      <rPr>
        <sz val="16"/>
        <color indexed="8"/>
        <rFont val="Times New Roman"/>
        <family val="1"/>
      </rPr>
      <t xml:space="preserve">  </t>
    </r>
    <r>
      <rPr>
        <sz val="16"/>
        <color indexed="8"/>
        <rFont val="AdarshaLipiExp"/>
        <family val="0"/>
      </rPr>
      <t> </t>
    </r>
  </si>
  <si>
    <r>
      <t>04.</t>
    </r>
    <r>
      <rPr>
        <sz val="16"/>
        <color indexed="8"/>
        <rFont val="Times New Roman"/>
        <family val="1"/>
      </rPr>
      <t xml:space="preserve">  </t>
    </r>
    <r>
      <rPr>
        <sz val="16"/>
        <color indexed="8"/>
        <rFont val="AdarshaLipiExp"/>
        <family val="0"/>
      </rPr>
      <t> </t>
    </r>
  </si>
  <si>
    <r>
      <t>05.</t>
    </r>
    <r>
      <rPr>
        <sz val="16"/>
        <color indexed="8"/>
        <rFont val="Times New Roman"/>
        <family val="1"/>
      </rPr>
      <t xml:space="preserve">  </t>
    </r>
    <r>
      <rPr>
        <sz val="16"/>
        <color indexed="8"/>
        <rFont val="AdarshaLipiExp"/>
        <family val="0"/>
      </rPr>
      <t> </t>
    </r>
  </si>
  <si>
    <r>
      <t>06.</t>
    </r>
    <r>
      <rPr>
        <sz val="16"/>
        <color indexed="8"/>
        <rFont val="Times New Roman"/>
        <family val="1"/>
      </rPr>
      <t xml:space="preserve">  </t>
    </r>
    <r>
      <rPr>
        <sz val="16"/>
        <color indexed="8"/>
        <rFont val="AdarshaLipiExp"/>
        <family val="0"/>
      </rPr>
      <t> </t>
    </r>
  </si>
  <si>
    <r>
      <t>07.</t>
    </r>
    <r>
      <rPr>
        <sz val="16"/>
        <color indexed="8"/>
        <rFont val="Times New Roman"/>
        <family val="1"/>
      </rPr>
      <t xml:space="preserve">  </t>
    </r>
    <r>
      <rPr>
        <sz val="16"/>
        <color indexed="8"/>
        <rFont val="AdarshaLipiExp"/>
        <family val="0"/>
      </rPr>
      <t> </t>
    </r>
  </si>
  <si>
    <r>
      <t>08.</t>
    </r>
    <r>
      <rPr>
        <sz val="16"/>
        <color indexed="8"/>
        <rFont val="Times New Roman"/>
        <family val="1"/>
      </rPr>
      <t xml:space="preserve">  </t>
    </r>
    <r>
      <rPr>
        <sz val="16"/>
        <color indexed="8"/>
        <rFont val="AdarshaLipiExp"/>
        <family val="0"/>
      </rPr>
      <t> </t>
    </r>
  </si>
  <si>
    <r>
      <t>09.</t>
    </r>
    <r>
      <rPr>
        <sz val="16"/>
        <color indexed="8"/>
        <rFont val="Times New Roman"/>
        <family val="1"/>
      </rPr>
      <t xml:space="preserve">  </t>
    </r>
    <r>
      <rPr>
        <sz val="16"/>
        <color indexed="8"/>
        <rFont val="AdarshaLipiExp"/>
        <family val="0"/>
      </rPr>
      <t> </t>
    </r>
  </si>
  <si>
    <r>
      <t>10.</t>
    </r>
    <r>
      <rPr>
        <sz val="16"/>
        <color indexed="8"/>
        <rFont val="Times New Roman"/>
        <family val="1"/>
      </rPr>
      <t xml:space="preserve">  </t>
    </r>
    <r>
      <rPr>
        <sz val="16"/>
        <color indexed="8"/>
        <rFont val="AdarshaLipiExp"/>
        <family val="0"/>
      </rPr>
      <t> </t>
    </r>
  </si>
  <si>
    <r>
      <t>ms‡kvwaZ</t>
    </r>
    <r>
      <rPr>
        <u val="single"/>
        <sz val="18"/>
        <color indexed="8"/>
        <rFont val="AdarshaLipiExp"/>
        <family val="0"/>
      </rPr>
      <t xml:space="preserve"> h¡­SV 2012-2013 </t>
    </r>
  </si>
  <si>
    <t xml:space="preserve"> glj-¢h -2</t>
  </si>
  <si>
    <t>h¡¢oÑL ®j¡V</t>
  </si>
  <si>
    <t>`vD` cvewjK ¯‹zj kvLvt</t>
  </si>
  <si>
    <t>œ²/ew</t>
  </si>
  <si>
    <t>L¡­Sl ¢hhlZ</t>
  </si>
  <si>
    <t>N-1-L</t>
  </si>
  <si>
    <t>phÑ­j¡V =</t>
  </si>
  <si>
    <t xml:space="preserve">  pw­n¡¢da h¡­SV - 2012-2013</t>
  </si>
  <si>
    <t>œ²x/ew</t>
  </si>
  <si>
    <t>1z</t>
  </si>
  <si>
    <t>O-2-L</t>
  </si>
  <si>
    <r>
      <t xml:space="preserve">K¨v›Ub‡g›U †evW© I ‡evW© wbqwš¿Z </t>
    </r>
    <r>
      <rPr>
        <sz val="12"/>
        <color indexed="8"/>
        <rFont val="AdarshaLipiExp"/>
        <family val="0"/>
      </rPr>
      <t>Olh¡s£ pwú¡l J ®jl¡ja h¡hc z</t>
    </r>
  </si>
  <si>
    <t>2z</t>
  </si>
  <si>
    <t>O-2-Q</t>
  </si>
  <si>
    <t>Sep¡d¡l­Zl ¢h¢ieÀ EeÀue j§mL L¡S z</t>
  </si>
  <si>
    <t>3z</t>
  </si>
  <si>
    <t>Q-1-O</t>
  </si>
  <si>
    <r>
      <t xml:space="preserve">K¨v›Ub‡g›U †evW© </t>
    </r>
    <r>
      <rPr>
        <sz val="12"/>
        <color indexed="8"/>
        <rFont val="AdarshaLipiExp"/>
        <family val="0"/>
      </rPr>
      <t>¢Xp­f¾p¡l£ ihZ pwú¡l J ®jl¡ja L¡S  z</t>
    </r>
  </si>
  <si>
    <t>4z</t>
  </si>
  <si>
    <t>R-1-O</t>
  </si>
  <si>
    <r>
      <t xml:space="preserve">LÉ¡¾Ve­j¾V L­mS  </t>
    </r>
    <r>
      <rPr>
        <sz val="12"/>
        <color indexed="8"/>
        <rFont val="SutonnyMJ"/>
        <family val="0"/>
      </rPr>
      <t>evwl©K</t>
    </r>
    <r>
      <rPr>
        <sz val="12"/>
        <color indexed="8"/>
        <rFont val="AdarshaLipiExp"/>
        <family val="0"/>
      </rPr>
      <t xml:space="preserve"> pwú¡l J ®jl¡ja L¡S  z</t>
    </r>
  </si>
  <si>
    <t>5z</t>
  </si>
  <si>
    <t>R-4-O</t>
  </si>
  <si>
    <r>
      <t xml:space="preserve">LÉ¡¾Ve­j¾V q¡C ú¥m  </t>
    </r>
    <r>
      <rPr>
        <sz val="12"/>
        <color indexed="8"/>
        <rFont val="SutonnyMJ"/>
        <family val="0"/>
      </rPr>
      <t>evwl©K</t>
    </r>
    <r>
      <rPr>
        <sz val="12"/>
        <color indexed="8"/>
        <rFont val="AdarshaLipiExp"/>
        <family val="0"/>
      </rPr>
      <t xml:space="preserve"> pwú¡l J ®jl¡ja L¡S  z</t>
    </r>
  </si>
  <si>
    <t>6z</t>
  </si>
  <si>
    <t>R-6-O</t>
  </si>
  <si>
    <r>
      <t xml:space="preserve">LÉ¡¾Ve­j¾V ®h¡XÑ ¢eÇÀj¡dÉ¢jL ¢hcÉ¡mu </t>
    </r>
    <r>
      <rPr>
        <sz val="12"/>
        <color indexed="8"/>
        <rFont val="SutonnyMJ"/>
        <family val="0"/>
      </rPr>
      <t>evwl©K</t>
    </r>
    <r>
      <rPr>
        <sz val="12"/>
        <color indexed="8"/>
        <rFont val="AdarshaLipiExp"/>
        <family val="0"/>
      </rPr>
      <t xml:space="preserve"> pwú¡l J ®jl¡ja L¡S  z</t>
    </r>
  </si>
  <si>
    <t>7z</t>
  </si>
  <si>
    <t>R-7-O</t>
  </si>
  <si>
    <r>
      <t xml:space="preserve">LÉ¡¾Ve­j¾V plL¡l£ fË¡b¢jL ¢hcÉ¡mu </t>
    </r>
    <r>
      <rPr>
        <sz val="12"/>
        <color indexed="8"/>
        <rFont val="SutonnyMJ"/>
        <family val="0"/>
      </rPr>
      <t>evwl©K</t>
    </r>
    <r>
      <rPr>
        <sz val="12"/>
        <color indexed="8"/>
        <rFont val="AdarshaLipiExp"/>
        <family val="0"/>
      </rPr>
      <t xml:space="preserve"> pwú¡l J ®jl¡ja L¡S  z</t>
    </r>
  </si>
  <si>
    <t>8z</t>
  </si>
  <si>
    <t>R-8-O</t>
  </si>
  <si>
    <r>
      <t xml:space="preserve">c¡Ec f¡h¢mL ú¥m </t>
    </r>
    <r>
      <rPr>
        <sz val="12"/>
        <color indexed="8"/>
        <rFont val="SutonnyMJ"/>
        <family val="0"/>
      </rPr>
      <t>evwl©K</t>
    </r>
    <r>
      <rPr>
        <sz val="12"/>
        <color indexed="8"/>
        <rFont val="AdarshaLipiExp"/>
        <family val="0"/>
      </rPr>
      <t xml:space="preserve"> pwú¡l J ®jl¡ja L¡S  z</t>
    </r>
  </si>
  <si>
    <t>9z</t>
  </si>
  <si>
    <t>R-11-O</t>
  </si>
  <si>
    <r>
      <t xml:space="preserve">K¨v›Ub‡g›U †evW© Rv‡g </t>
    </r>
    <r>
      <rPr>
        <sz val="12"/>
        <color indexed="8"/>
        <rFont val="AdarshaLipiExp"/>
        <family val="0"/>
      </rPr>
      <t xml:space="preserve">jp¢Sc </t>
    </r>
    <r>
      <rPr>
        <sz val="12"/>
        <color indexed="8"/>
        <rFont val="SutonnyMJ"/>
        <family val="0"/>
      </rPr>
      <t>evwl©K</t>
    </r>
    <r>
      <rPr>
        <sz val="12"/>
        <color indexed="8"/>
        <rFont val="AdarshaLipiExp"/>
        <family val="0"/>
      </rPr>
      <t xml:space="preserve"> pwú¡l J ®jl¡ja L¡S  z</t>
    </r>
  </si>
  <si>
    <r>
      <rPr>
        <u val="single"/>
        <sz val="12"/>
        <color indexed="8"/>
        <rFont val="AdarshaLipiExp"/>
        <family val="0"/>
      </rPr>
      <t>pwú¡l J ®jl¡ja L¡­Sl ¢edÑ¡¢la AbÑ</t>
    </r>
    <r>
      <rPr>
        <sz val="12"/>
        <color indexed="8"/>
        <rFont val="AdarshaLipiExp"/>
        <family val="0"/>
      </rPr>
      <t xml:space="preserve"> </t>
    </r>
  </si>
  <si>
    <t>glj-¢h-5</t>
  </si>
  <si>
    <t>®fene ®i¡N£­cl HLL¡m£e A¡e¤­a¡¢oL J R¤¢Vl eNc¡ue h¡hc Ml­Ql ¢hhlZ£ x</t>
  </si>
  <si>
    <t>œ²¢jL ew</t>
  </si>
  <si>
    <t>e¡j x</t>
  </si>
  <si>
    <t>fch£ J LjÑÙÛm</t>
  </si>
  <si>
    <t>Ahpl  NËq­Zl a¡¢lM</t>
  </si>
  <si>
    <t>HLL¡m£e A¡e¤­a¡¢oL</t>
  </si>
  <si>
    <t>fË¡fÉ R¤¢Vl eNc¡ue</t>
  </si>
  <si>
    <t>®j¡V</t>
  </si>
  <si>
    <t>j¿¹hÉ</t>
  </si>
  <si>
    <t>¢j­pp ®lLpe¡ ®hNj</t>
  </si>
  <si>
    <t>Se¡h ®j¡x A¡nl¡g¤‹¡j¡e</t>
  </si>
  <si>
    <t>Se¡h ®j¡x eSl¦m Cpm¡j</t>
  </si>
  <si>
    <t>Se¡h f¢ljm Q¾cË ¢hnÄ¡p</t>
  </si>
  <si>
    <t>100% pjfÑZ</t>
  </si>
  <si>
    <t>­j¡R¡x m¡Cm£ ®hNj</t>
  </si>
  <si>
    <t>Se¡h ®j¡x A¡ë¤l l¡‹¡L</t>
  </si>
  <si>
    <t>Se¡h A¡h¤m L¡m¡j</t>
  </si>
  <si>
    <t>15/09/2012</t>
  </si>
  <si>
    <t>pw­n¡¢da h¡­SV - 2012-2013</t>
  </si>
  <si>
    <t xml:space="preserve"> ®fene¡l­cl j¡¢pL ®fene h¡hc hÉ­ul ¢hhlZ£ x</t>
  </si>
  <si>
    <t>fch£</t>
  </si>
  <si>
    <t xml:space="preserve">j¡¢pL ®fene </t>
  </si>
  <si>
    <t>j¡¢pL ®j¡V</t>
  </si>
  <si>
    <t>h¡¢oÑL phÑ­j¡V</t>
  </si>
  <si>
    <t>L¡S£  A¡ë¤l l¢nc</t>
  </si>
  <si>
    <t>Se¡h ®j¡x BjS¡c Bm£</t>
  </si>
  <si>
    <t xml:space="preserve">®j¡R¡x L¢lj¤­eÀR¡,ü¡j£ jªa Cpq¡L </t>
  </si>
  <si>
    <t>­j¡R¡x p¤¢gu¡ ®hNj,ü¡j£ eDj M¡e</t>
  </si>
  <si>
    <t>L¡S£ Bë¤l öL¥l</t>
  </si>
  <si>
    <t>Se¡h ®j¡x g¢VL N¡S£</t>
  </si>
  <si>
    <t>Se¡h ®j¡x Bë¤m h¡­lL</t>
  </si>
  <si>
    <t>Se¡h ®j¡x Bë¤m B¢SS-1</t>
  </si>
  <si>
    <t>Se¡h ®j¡x Bë¤m B¢SS-2</t>
  </si>
  <si>
    <t>¢j­pp A¡un¡ Bš²¡l S¡q¡e</t>
  </si>
  <si>
    <t>Se¡h ®L ®L n¡jp¤¢Ÿe</t>
  </si>
  <si>
    <t>Se¡h ®j¡x ChË¡¢qj plc¡l</t>
  </si>
  <si>
    <t>Se¡h ®j¡x Bë¤m j¡­mL</t>
  </si>
  <si>
    <t>­Q±¢Lc¡l (Ahx)</t>
  </si>
  <si>
    <t>Se¡h n¢š²fc ¢hnÄ¡p</t>
  </si>
  <si>
    <t>pqL¡l£ ¢nrL (Ahx)</t>
  </si>
  <si>
    <t>¢LÓe¡l (Ahx)</t>
  </si>
  <si>
    <t>®l¡X ¢LÓe¡l (Ahx)</t>
  </si>
  <si>
    <t>Se¡h ®j¡x Bh¤m ®q¡­pe</t>
  </si>
  <si>
    <t>j¡m£ (Ahx)</t>
  </si>
  <si>
    <t>Se¡h ®j¡x B¢jl ®q¡­pe</t>
  </si>
  <si>
    <t>XË¡Ci¡l (Ahx)</t>
  </si>
  <si>
    <t>Se¡h L¡S£ ¢lu¡S E¢Ÿe</t>
  </si>
  <si>
    <t>®ø¡l p¤f¡l (Ahx)</t>
  </si>
  <si>
    <t>Se¡h ®nM p¡jp¤l lqj¡e</t>
  </si>
  <si>
    <t>pqx ¢nrL nl£lQQÑ¡ (Ahx)</t>
  </si>
  <si>
    <t>Se¡h ®j¡x L¡jl¦‹¡j¡e</t>
  </si>
  <si>
    <t>AdÉr, LÉ¡¾V L­mS</t>
  </si>
  <si>
    <t>¢j­pp ®gl­c±p A¡l¡</t>
  </si>
  <si>
    <t>Ef¡dÉr, LÉ¡¾V L­mS</t>
  </si>
  <si>
    <t>¢jp jja¡S ®hNj</t>
  </si>
  <si>
    <t>fËd¡e ¢nrL, c¡x f¡x ú¥x</t>
  </si>
  <si>
    <t>¢jx ¢hnÄe¡b hÉ¡e¡SÑ£</t>
  </si>
  <si>
    <t>pqx ¢nrL, c¡x f¡x ú¥x</t>
  </si>
  <si>
    <t>¢qp¡h lrL, LÉ¡¾V L­mS</t>
  </si>
  <si>
    <t>Se¡h ®j¡x A¡h¤m q¡­nj</t>
  </si>
  <si>
    <t>XË¡Ci¡l, LÉ¡¾Vx L­mS</t>
  </si>
  <si>
    <t>A¡u¡, LÉ¡¾V L­mS</t>
  </si>
  <si>
    <t>A¡u¡, c¡x f¡x ú¥m</t>
  </si>
  <si>
    <t xml:space="preserve">fË¡x ¢nx LÉ¡¾V ®h¡XÑ S¤¢e ú¥m </t>
  </si>
  <si>
    <t>A¡¢je¤l lqj¡e</t>
  </si>
  <si>
    <t>j¡m£, LÉ¡¾Ve­j¾V ®h¡XÑ</t>
  </si>
  <si>
    <t>¢j­pp p¡­ul¡ M¡a¤e</t>
  </si>
  <si>
    <t>S¤¢eul ¢nrL (Ahx)</t>
  </si>
  <si>
    <t>Se¡h ®j¡x jqp£e Bm£</t>
  </si>
  <si>
    <t>nl£lQQÑ¡ ¢nr¡L (Ahx)</t>
  </si>
  <si>
    <t>Se¡h fË¡e­a¡o p¡q¡</t>
  </si>
  <si>
    <t>AdÉ¡fL (Ahx)</t>
  </si>
  <si>
    <t>Se¡h ®j¡x ¢Sm ®q¡­pe</t>
  </si>
  <si>
    <t>Lex A¢gp¡l (Ahx)</t>
  </si>
  <si>
    <t>Se¡h L¡S£ Jjl q¡u¡a</t>
  </si>
  <si>
    <t>LÉ¡¢nu¡l (Ahx)</t>
  </si>
  <si>
    <t>¢j­pp l¢qj¡ p¤ma¡e¡</t>
  </si>
  <si>
    <t>Se¡h ®j¡x p¡Cc¤m Cpm¡j</t>
  </si>
  <si>
    <t>pqL¡l£ AdÉ¡fL (Ahx)</t>
  </si>
  <si>
    <t>Se¡h  p­l¡S L¥j¡l ®O¡o</t>
  </si>
  <si>
    <t>¢jp B­e¡u¡l¡ ®hNj</t>
  </si>
  <si>
    <t>Se¡h ®~n­m¾cÐe¡b ¢hnÄ¡p</t>
  </si>
  <si>
    <t>Se¡h ®j¡x ¢jS¡e¤l lqj¡e</t>
  </si>
  <si>
    <t>fËcnÑL (Ahx)</t>
  </si>
  <si>
    <t>¢j­pp ®le¤L¡ ¢hnÄ¡p</t>
  </si>
  <si>
    <t>Se¡h j¡x n¡q¡cv A¡m£</t>
  </si>
  <si>
    <t>Se¡h ®j¡x jja¡S E¢Ÿe</t>
  </si>
  <si>
    <t>c¤m¡m Lªo· jäm</t>
  </si>
  <si>
    <t>Q¡l¦Lm¡ ¢nrL (Ahx)</t>
  </si>
  <si>
    <t>Se¡h ®j¡x S¡¢Ll ®q¡­pe</t>
  </si>
  <si>
    <t>j¡qj¤c¡ p¤ma¡e¡</t>
  </si>
  <si>
    <t>pqx AdÉ¡fL, LÉ¡¾V L­mS</t>
  </si>
  <si>
    <t>L¢gm E¢Ÿe</t>
  </si>
  <si>
    <t>pqx p¢Qh, LÉ¡¾Ve­j¾V ®h¡XÑ</t>
  </si>
  <si>
    <t>pqx ¢nrL, c¡Ec f¡hx ú¤m</t>
  </si>
  <si>
    <t>*</t>
  </si>
  <si>
    <t>®j¡V =</t>
  </si>
  <si>
    <t>AdÉr, c¡Ec f¡hx ú¤m</t>
  </si>
  <si>
    <t>djÑ£u ¢nrL, c¡Ec f¡hx ú¤m</t>
  </si>
  <si>
    <t>XË¡Ci¡l, c¡Ec f¡hx ú¤m</t>
  </si>
  <si>
    <t>­j¡R¡x p¡¢qc¡ ®hNj ü¡j£  jªa ®p­L¾c¡l Bm£</t>
  </si>
  <si>
    <t>¢j­pp S¡q¡e¡l¡ M¡a¥e,ü¡j£ A¡Lhl A¡m£</t>
  </si>
  <si>
    <t>S¤¢eul ¢nrL, c¡Ec f¡hx ú¤m</t>
  </si>
  <si>
    <t>¢fue, c¡Ec f¡hx ú¤m</t>
  </si>
  <si>
    <t>mÉ¡h HÉ¡­Ve, LÉ¡¾V L­mS</t>
  </si>
  <si>
    <t>pw­n¡¢da h¡­SV- 2012-2013</t>
  </si>
  <si>
    <t>k­n¡l LÉ¡¾Ve­j¾V ®h¡­XÑl d¡kÑL«a Ll pj¤­ql a¡¢mL¡ (¢p¢XEm Ah VÉ¡„)</t>
  </si>
  <si>
    <t>L¡­Sl fËL«¢a</t>
  </si>
  <si>
    <t>q¡l</t>
  </si>
  <si>
    <t xml:space="preserve">h¡¢oÑL pñ¡hÉ Bu </t>
  </si>
  <si>
    <t>1(M)</t>
  </si>
  <si>
    <t>wewfbœ nv‡i</t>
  </si>
  <si>
    <t>1(O)</t>
  </si>
  <si>
    <t>hÉhp¡ J ®fn¡ Ll</t>
  </si>
  <si>
    <t>242 wU (†`vKvb)</t>
  </si>
  <si>
    <t>1(S)</t>
  </si>
  <si>
    <t>AeÉ¡eÉ Ll (Ly¡Q¡ h¡S¡l)</t>
  </si>
  <si>
    <t>12 gv‡m</t>
  </si>
  <si>
    <t>2-K</t>
  </si>
  <si>
    <t>‡Luvqvo n‡Z Avq</t>
  </si>
  <si>
    <t>QvMj-200</t>
  </si>
  <si>
    <t>h¡pÙÛ¡e i¡s¡ q­a A¡u z</t>
  </si>
  <si>
    <t>S¢lj¡e¡</t>
  </si>
  <si>
    <t>a¡¢mL¡i§¢š²</t>
  </si>
  <si>
    <t>3-S-7-C</t>
  </si>
  <si>
    <t>¢hc¤Év ¢hm</t>
  </si>
  <si>
    <t>j¡¢mL¡e¡ f¢lhaÑe ¢g z</t>
  </si>
  <si>
    <t>­Vä¡l ¢p¢XEm ¢h¢œ² z</t>
  </si>
  <si>
    <t>glj-¢h-6</t>
  </si>
  <si>
    <r>
      <t xml:space="preserve">Ll d¡kÑL«a </t>
    </r>
    <r>
      <rPr>
        <b/>
        <sz val="14"/>
        <color indexed="8"/>
        <rFont val="SutonnyMJ"/>
        <family val="0"/>
      </rPr>
      <t>¯’vcbvi</t>
    </r>
    <r>
      <rPr>
        <b/>
        <sz val="14"/>
        <color indexed="8"/>
        <rFont val="AdarshaLipiExp"/>
        <family val="0"/>
      </rPr>
      <t xml:space="preserve"> pwMÉ¡ J j¡e</t>
    </r>
  </si>
  <si>
    <t>­j±¢mL ¢ejÑ¡Z L¡­Sl hÉu</t>
  </si>
  <si>
    <t>glj-¢h- 4</t>
  </si>
  <si>
    <t>শিমুল আবাসিক এলাকায় বসবাসকারী জেসিও , ওআর এবং অন্যান্য পদবীর সদস্যদের সন্তানগণের বিনোদনের জন্য শিশুপার্ক নির্মাণ</t>
  </si>
  <si>
    <t>Q-4-M</t>
  </si>
  <si>
    <t>K¨v›Ub‡g›U nvB ¯‹z‡ji 3q Zjvq DËi cv‡k¦© 2wU †kÖYxKÿ wbg©vYmn AvmevecÎ mieivn</t>
  </si>
  <si>
    <t>‡emvgwiK AvevwmK GjvKvi Amgvß iv¯Ív g¨vKvWvg I Kv‡c©wUs KiY</t>
  </si>
  <si>
    <t>‡gvU =</t>
  </si>
  <si>
    <t>Q-8-M</t>
  </si>
  <si>
    <t>`vD` cvewjK ¯‹z‡j AwffveK †mW wbg©vY</t>
  </si>
  <si>
    <t>N-1-P</t>
  </si>
  <si>
    <r>
      <t>O-1-</t>
    </r>
    <r>
      <rPr>
        <sz val="16"/>
        <color indexed="8"/>
        <rFont val="NikoshLightBAN"/>
        <family val="0"/>
      </rPr>
      <t>চ</t>
    </r>
  </si>
  <si>
    <t>h‡kvi †mbvwbev‡m wewfbœ wkï cv‡K© dvBevi †gUvj (wmwWD‡j bgybv †gvZv‡eK) Øviv ˆZix †Ljbv mvgMÖx mieivn I ¯’vcb</t>
  </si>
  <si>
    <t>h‡kvi †mbvwbevm¯’ Kei¯’v‡bi Dbœqbg~jK KvR (gvwU fivU, evDÛvix Iqvj I gvSLv‡b iv¯Ív wbg©vY)</t>
  </si>
  <si>
    <t>Aby‡gvw`Z cÖv°jb</t>
  </si>
  <si>
    <t>Aby‡gvw`Z e¨q</t>
  </si>
  <si>
    <t xml:space="preserve">                                                                           LÉ¡¾Ve­j¾V HL¢S¢LE¢Vi A¢gp¡l</t>
  </si>
  <si>
    <t xml:space="preserve">                                                                             k­n¡l ®pe¡¢eh¡p z</t>
  </si>
  <si>
    <r>
      <t xml:space="preserve">®pe¡¢eh¡p Hm¡L¡u h¡s£l NªqLl J i¨¢j Ll h¡hc </t>
    </r>
    <r>
      <rPr>
        <sz val="12"/>
        <color indexed="8"/>
        <rFont val="SutonnyMJ"/>
        <family val="0"/>
      </rPr>
      <t>Avq</t>
    </r>
    <r>
      <rPr>
        <sz val="12"/>
        <color indexed="8"/>
        <rFont val="AdarshaLipiExp"/>
        <family val="0"/>
      </rPr>
      <t xml:space="preserve"> dl¡ qCu¡­R z</t>
    </r>
  </si>
  <si>
    <t>16wU (evwo)</t>
  </si>
  <si>
    <t>BRviv</t>
  </si>
  <si>
    <t>Miæ-300</t>
  </si>
  <si>
    <t>99.90 GKi</t>
  </si>
  <si>
    <r>
      <t xml:space="preserve">A¯’vqx †`vKv‡bi </t>
    </r>
    <r>
      <rPr>
        <sz val="12"/>
        <color indexed="8"/>
        <rFont val="NikoshLightBAN"/>
        <family val="0"/>
      </rPr>
      <t>ভাড়া</t>
    </r>
    <r>
      <rPr>
        <sz val="12"/>
        <color indexed="8"/>
        <rFont val="SutonnyMJ"/>
        <family val="0"/>
      </rPr>
      <t xml:space="preserve"> n‡Z</t>
    </r>
    <r>
      <rPr>
        <sz val="12"/>
        <color indexed="8"/>
        <rFont val="AdarshaLipiExp"/>
        <family val="0"/>
      </rPr>
      <t xml:space="preserve"> Bu</t>
    </r>
  </si>
  <si>
    <t>cÖwZ eM© dzU</t>
  </si>
  <si>
    <r>
      <t>141</t>
    </r>
    <r>
      <rPr>
        <sz val="10"/>
        <color indexed="8"/>
        <rFont val="Vrinda"/>
        <family val="2"/>
      </rPr>
      <t xml:space="preserve"> </t>
    </r>
    <r>
      <rPr>
        <sz val="12"/>
        <color indexed="8"/>
        <rFont val="SutonnyMJ"/>
        <family val="0"/>
      </rPr>
      <t>wU</t>
    </r>
  </si>
  <si>
    <t>24 wU evmv</t>
  </si>
  <si>
    <r>
      <t xml:space="preserve">ÙÛ¡u£ ®c¡L¡e i¡s¡ </t>
    </r>
    <r>
      <rPr>
        <sz val="12"/>
        <color indexed="8"/>
        <rFont val="SutonnyMJ"/>
        <family val="0"/>
      </rPr>
      <t>n‡Z</t>
    </r>
    <r>
      <rPr>
        <sz val="12"/>
        <color indexed="8"/>
        <rFont val="AdarshaLipiExp"/>
        <family val="0"/>
      </rPr>
      <t xml:space="preserve"> Bu </t>
    </r>
  </si>
  <si>
    <t>(1) h¡c¡jam¡ j¡­LÑV 20 ¢V ®c¡L¡e j¡¢pL 500/- V¡L¡ Hhw 04¢V  ¢p¢sam¡l ®ØV¡l j¡¢pL 200/- V¡L¡ q¡­l</t>
  </si>
  <si>
    <t>(2) M­ulam¡ h¡S¡l fË¢a hNÑg¥V 3/- V¡L¡ q¡­l 81¢V ®c¡L¡e</t>
  </si>
  <si>
    <t>101¢V</t>
  </si>
  <si>
    <t>4-L-E</t>
  </si>
  <si>
    <t>4-L-C</t>
  </si>
  <si>
    <t>S‡o cov/ giv Mv‡Qi Wvjcvjv weµq</t>
  </si>
  <si>
    <r>
      <t xml:space="preserve">pw­n¡¢da </t>
    </r>
    <r>
      <rPr>
        <b/>
        <u val="single"/>
        <sz val="16"/>
        <color indexed="8"/>
        <rFont val="AdarshaLipiExp"/>
        <family val="0"/>
      </rPr>
      <t>h¡­SV - 2012-2013</t>
    </r>
  </si>
  <si>
    <t>Rbve †gvt Aveyj Kvjvg</t>
  </si>
  <si>
    <r>
      <t>¢qp¡h lrL</t>
    </r>
    <r>
      <rPr>
        <sz val="14"/>
        <color indexed="8"/>
        <rFont val="SutonnyMJ"/>
        <family val="0"/>
      </rPr>
      <t>, K¨v›Ut †evW©</t>
    </r>
  </si>
  <si>
    <r>
      <t>j¡m£</t>
    </r>
    <r>
      <rPr>
        <sz val="14"/>
        <color indexed="8"/>
        <rFont val="SutonnyMJ"/>
        <family val="0"/>
      </rPr>
      <t>, K¨v›Ut †evW©</t>
    </r>
  </si>
  <si>
    <r>
      <t>‡gvQvt K`fvby,¯^vgx g„Z</t>
    </r>
    <r>
      <rPr>
        <sz val="14"/>
        <color indexed="8"/>
        <rFont val="AdarshaLipiExp"/>
        <family val="0"/>
      </rPr>
      <t xml:space="preserve"> Bë¤m S¢mm</t>
    </r>
  </si>
  <si>
    <r>
      <t>j¡­LÑV ¢LÓe¡l</t>
    </r>
    <r>
      <rPr>
        <sz val="14"/>
        <color indexed="8"/>
        <rFont val="SutonnyMJ"/>
        <family val="0"/>
      </rPr>
      <t>, K¨v›Ut †evW©</t>
    </r>
  </si>
  <si>
    <r>
      <t>LhlÙÛ¡e ®Q±¢Lc¡l</t>
    </r>
    <r>
      <rPr>
        <sz val="14"/>
        <color indexed="8"/>
        <rFont val="SutonnyMJ"/>
        <family val="0"/>
      </rPr>
      <t>, K¨v›Ut †evW©</t>
    </r>
  </si>
  <si>
    <r>
      <t xml:space="preserve">Se¡h ®j¡x j¢el </t>
    </r>
    <r>
      <rPr>
        <sz val="14"/>
        <color indexed="8"/>
        <rFont val="SutonnyMJ"/>
        <family val="0"/>
      </rPr>
      <t>DÏxb</t>
    </r>
  </si>
  <si>
    <r>
      <t>®l¡X ¢LÓe¡l</t>
    </r>
    <r>
      <rPr>
        <sz val="14"/>
        <color indexed="8"/>
        <rFont val="SutonnyMJ"/>
        <family val="0"/>
      </rPr>
      <t>, K¨v›Ut †evW©</t>
    </r>
  </si>
  <si>
    <r>
      <t>L¡W ¢j¢Ù»</t>
    </r>
    <r>
      <rPr>
        <sz val="14"/>
        <color indexed="8"/>
        <rFont val="SutonnyMJ"/>
        <family val="0"/>
      </rPr>
      <t>, K¨v›Ut †evW©</t>
    </r>
  </si>
  <si>
    <r>
      <t>AXÑ¡m£</t>
    </r>
    <r>
      <rPr>
        <sz val="14"/>
        <color indexed="8"/>
        <rFont val="SutonnyMJ"/>
        <family val="0"/>
      </rPr>
      <t>, K¨v›Ut †evW©</t>
    </r>
  </si>
  <si>
    <r>
      <t>XË¡Ci¡l</t>
    </r>
    <r>
      <rPr>
        <sz val="14"/>
        <color indexed="8"/>
        <rFont val="SutonnyMJ"/>
        <family val="0"/>
      </rPr>
      <t>, K¨v›Ut †evW©</t>
    </r>
  </si>
  <si>
    <r>
      <t>®Q±¢Lc¡l</t>
    </r>
    <r>
      <rPr>
        <sz val="14"/>
        <color indexed="8"/>
        <rFont val="SutonnyMJ"/>
        <family val="0"/>
      </rPr>
      <t>, K¨v›Ut †evW©</t>
    </r>
  </si>
  <si>
    <r>
      <t>¢eÇÀj¡e pqL¡l£</t>
    </r>
    <r>
      <rPr>
        <sz val="14"/>
        <color indexed="8"/>
        <rFont val="SutonnyMJ"/>
        <family val="0"/>
      </rPr>
      <t>, Rywbqi ¯‹zj</t>
    </r>
  </si>
  <si>
    <r>
      <t>cv¤ú PvjK,</t>
    </r>
    <r>
      <rPr>
        <sz val="14"/>
        <color indexed="8"/>
        <rFont val="AdarshaLipiExp"/>
        <family val="0"/>
      </rPr>
      <t xml:space="preserve"> LÉ¡¾Ve­j¾V ®h¡XÑ</t>
    </r>
  </si>
  <si>
    <r>
      <t xml:space="preserve">¢j­pp A¡­e¡u¡l¡ </t>
    </r>
    <r>
      <rPr>
        <sz val="14"/>
        <color indexed="8"/>
        <rFont val="SutonnyMJ"/>
        <family val="0"/>
      </rPr>
      <t>LvZzb</t>
    </r>
  </si>
  <si>
    <t>j”¤l¡Z£ ®ch£</t>
  </si>
  <si>
    <r>
      <t>4-M(</t>
    </r>
    <r>
      <rPr>
        <sz val="16"/>
        <color indexed="8"/>
        <rFont val="SutonnyMJ"/>
        <family val="0"/>
      </rPr>
      <t>E</t>
    </r>
    <r>
      <rPr>
        <sz val="16"/>
        <color indexed="8"/>
        <rFont val="AdarshaLipiExp"/>
        <family val="0"/>
      </rPr>
      <t>)</t>
    </r>
  </si>
  <si>
    <t>22250-31250/-</t>
  </si>
  <si>
    <t>11000-20307/-</t>
  </si>
  <si>
    <t>5900-13125/-</t>
  </si>
  <si>
    <t>5500-12095/-</t>
  </si>
  <si>
    <t>4700-9745/-</t>
  </si>
  <si>
    <t>4900-10450/-</t>
  </si>
  <si>
    <t>5200-11235/-</t>
  </si>
  <si>
    <t>4400-8580/-</t>
  </si>
  <si>
    <t>4500-9095/-</t>
  </si>
  <si>
    <t>4250-8140/-</t>
  </si>
  <si>
    <t>4100-7740/-</t>
  </si>
  <si>
    <t>11000-20370/-</t>
  </si>
  <si>
    <t>6400-14255/-</t>
  </si>
  <si>
    <t>4000/-</t>
  </si>
  <si>
    <t>6400-14225/-</t>
  </si>
  <si>
    <t>8000-16540/-</t>
  </si>
  <si>
    <t>-</t>
  </si>
  <si>
    <t>12000-21600/-</t>
  </si>
  <si>
    <t>A¢gp pq-L¡j-L¢Çf j¤â¡</t>
  </si>
  <si>
    <t>A¢gp pq-L¡j-L¢Çf j¤â¡ (n§eÉ)</t>
  </si>
  <si>
    <r>
      <t>ক্যান্টনমেন্ট হাই স্কুল</t>
    </r>
    <r>
      <rPr>
        <b/>
        <sz val="10"/>
        <color indexed="8"/>
        <rFont val="SutonnyMJ"/>
        <family val="0"/>
      </rPr>
      <t xml:space="preserve"> kvLvt</t>
    </r>
  </si>
  <si>
    <t>18000-29700</t>
  </si>
  <si>
    <t>11000-20370</t>
  </si>
  <si>
    <t>15000-26200</t>
  </si>
  <si>
    <t>12000-21600</t>
  </si>
  <si>
    <t>8000-16540</t>
  </si>
  <si>
    <t xml:space="preserve">mnt wk¶K (MwYZI weÁvb ) </t>
  </si>
  <si>
    <t>6400-14255</t>
  </si>
  <si>
    <t>5200-11235</t>
  </si>
  <si>
    <t>4700-9745</t>
  </si>
  <si>
    <t>4500-9095</t>
  </si>
  <si>
    <t>4250-8140</t>
  </si>
  <si>
    <t>4100-7740</t>
  </si>
  <si>
    <t>4900-10450</t>
  </si>
  <si>
    <r>
      <t xml:space="preserve">mnKvix Aa¨vcK </t>
    </r>
    <r>
      <rPr>
        <sz val="9"/>
        <rFont val="SutonnyMJ"/>
        <family val="0"/>
      </rPr>
      <t>(`k©b/ hyw³we`¨v)</t>
    </r>
  </si>
  <si>
    <t>18500-29700/-</t>
  </si>
  <si>
    <t>15000-26200/-</t>
  </si>
  <si>
    <t>kixi PP©v wk¶K</t>
  </si>
  <si>
    <t>01 Rb</t>
  </si>
  <si>
    <t>4400-8580</t>
  </si>
  <si>
    <t>১৮৫০০-২৯৭০০</t>
  </si>
  <si>
    <t>১৫০০০-২৬২০০</t>
  </si>
  <si>
    <t>সহঃশিঃ(বাংলা)</t>
  </si>
  <si>
    <t xml:space="preserve">সহঃশিঃ (বাংলা) </t>
  </si>
  <si>
    <t>৮০০০-১৬৫৪০</t>
  </si>
  <si>
    <t>সহঃশিঃ (বাংলা)</t>
  </si>
  <si>
    <t>সহঃশিঃ( বাংলা)</t>
  </si>
  <si>
    <t>সহঃশিঃ(ইংরেজী)</t>
  </si>
  <si>
    <t>সহঃশিঃ (ইংরেজী)</t>
  </si>
  <si>
    <t>সহঃশিঃ (গণিত)</t>
  </si>
  <si>
    <t>৬৪০০-১৪২৫৫</t>
  </si>
  <si>
    <t>সহঃশিঃ( ধর্ম)</t>
  </si>
  <si>
    <t>সহঃশিঃ (ধর্ম)</t>
  </si>
  <si>
    <t>সহঃশিঃ (বিজ্ঞান)</t>
  </si>
  <si>
    <t>সহঃশিঃ (সমাজ ও ভূগোল)</t>
  </si>
  <si>
    <t>সহঃশিঃ( বানিজ্য)</t>
  </si>
  <si>
    <t>১২০০০-২১৬০০</t>
  </si>
  <si>
    <t>সহঃশিঃ (কম্পিউটার)</t>
  </si>
  <si>
    <t>সহঃশিঃ( গার্হস্থ্য অর্থ)</t>
  </si>
  <si>
    <t>সহঃশিঃ (শরীর চর্চা)</t>
  </si>
  <si>
    <t>অফিসসহকারী</t>
  </si>
  <si>
    <t>৫৫০০-১২০৯৫</t>
  </si>
  <si>
    <t>লাইব্রেরী সহঃ</t>
  </si>
  <si>
    <t>হিসাব বিঃ</t>
  </si>
  <si>
    <t>৪৫০০-৯০৯৫</t>
  </si>
  <si>
    <t>‌৭১৭৫</t>
  </si>
  <si>
    <t>৪১০০-৭৭৪০</t>
  </si>
  <si>
    <t>সহঃশিঃ (জীব বিজ্ঞান)</t>
  </si>
  <si>
    <t>2011-2012 cÖK…Z</t>
  </si>
  <si>
    <t>2012-2013  †gŠwjK</t>
  </si>
  <si>
    <t>¢nfË¡ p¡q¡, ü¡j£ jªa p­¿¹¡o L¤j¡l p¡q¡</t>
  </si>
  <si>
    <t>¢j­pp e§lS¡q¡e ®hNj, ü¡j£  jªa l¢gE¢Ÿe</t>
  </si>
  <si>
    <t>­j¡R¡x q¡¢pe¡ ®hNj,ü¡j£ jªa A¡x p¡š¡l</t>
  </si>
  <si>
    <t>­j¡R¡x m¡m i¡e¤,ü¡j£ jªa c£e A¡m£</t>
  </si>
  <si>
    <r>
      <t>Kidzb‡bQv</t>
    </r>
    <r>
      <rPr>
        <sz val="14"/>
        <color indexed="8"/>
        <rFont val="AdarshaLipiExp"/>
        <family val="0"/>
      </rPr>
      <t>, ü¡j£ jªa ®p­L¾c¡l A¡m£</t>
    </r>
  </si>
  <si>
    <t>®j¡R¡x j¡qj¤c¡ M¡a¤e, ü¡j£ jªa BLhl Bm£</t>
  </si>
  <si>
    <t>¢j­pp B­un¡ M¡a¥e,ü¡j£  jªa L¡Cu¤j ®j¡mÔ¡</t>
  </si>
  <si>
    <t>­j¡R¡x ®l¡­Lu¡ M¡a¤e,ü¡j£ jªa S¡­hc A¡m£</t>
  </si>
  <si>
    <t>­j¡R¡x S¡q¡e¡l¡ ®hNj, ü¡j£ jªa A¡x j¢Sc</t>
  </si>
  <si>
    <t>­j¡x n¡j£j A¡š²¡l jd¤, j¡a¡ jªa ®q¡p­e A¡l¡</t>
  </si>
  <si>
    <t>GKjxb mgy`q †cbmb mgc©YKvix</t>
  </si>
  <si>
    <t>2012-2013 ms‡kvwaZ</t>
  </si>
  <si>
    <r>
      <t xml:space="preserve">ú¥­ml </t>
    </r>
    <r>
      <rPr>
        <sz val="16"/>
        <color indexed="8"/>
        <rFont val="SutonnyMJ"/>
        <family val="0"/>
      </rPr>
      <t xml:space="preserve">02Rb 4_© †kÖYx Kg©Pvixi mvR †cvlvK </t>
    </r>
    <r>
      <rPr>
        <sz val="16"/>
        <color indexed="8"/>
        <rFont val="AdarshaLipiExp"/>
        <family val="0"/>
      </rPr>
      <t>h¡hc HC hÉu dl¡ q­u­R z</t>
    </r>
  </si>
  <si>
    <t>S-6</t>
  </si>
  <si>
    <r>
      <t xml:space="preserve">BCe Ef­cø¡l pÇj¡e£ i¡a¡ </t>
    </r>
    <r>
      <rPr>
        <sz val="16"/>
        <color indexed="8"/>
        <rFont val="SutonnyMJ"/>
        <family val="0"/>
      </rPr>
      <t xml:space="preserve">I gvgjv msµvšÍ Ab¨vb¨ LiP eve` GB </t>
    </r>
    <r>
      <rPr>
        <sz val="16"/>
        <color indexed="8"/>
        <rFont val="AdarshaLipiExp"/>
        <family val="0"/>
      </rPr>
      <t>hÉu dl¡ qCu¡­R z</t>
    </r>
  </si>
  <si>
    <t>®pe¡¢eh¡p Hm¡L¡u h¡s£l NªqLl J i¨¢j Ll h¡hc HC Bu dl¡ qCu¡­R z</t>
  </si>
  <si>
    <r>
      <t xml:space="preserve">LÉ¡¾Ve­j¾V ®h¡­XÑl fËn¡p¢eL n¡M¡ J 4¢V ¢nr¡ fË¢aù¡­el LjÑLaÑ¡/ ¢nrL/LjÑQ¡l£­cl ®hae, ®fene¡l­cl HLL¡m£e A¡e¤­a¡¢oL, R¤¢Vl eNc¡ue Hhw j¡¢pL ®fene i¡a¡ J Evph i¡a¡ h¡hc pq¡uL Ae¤c¡e ¢qp¡­h </t>
    </r>
    <r>
      <rPr>
        <sz val="16"/>
        <color indexed="8"/>
        <rFont val="SutonnyMJ"/>
        <family val="0"/>
      </rPr>
      <t xml:space="preserve">cÖvß UvKv </t>
    </r>
    <r>
      <rPr>
        <sz val="16"/>
        <color indexed="8"/>
        <rFont val="AdarshaLipiExp"/>
        <family val="0"/>
      </rPr>
      <t>Bu dl¡ qCu¡­R z</t>
    </r>
  </si>
  <si>
    <r>
      <t xml:space="preserve">glj ¢h-4 H h¢ZÑa ®j±¢mL ¢ejÑ¡Z L¡S </t>
    </r>
    <r>
      <rPr>
        <sz val="16"/>
        <color indexed="8"/>
        <rFont val="SutonnyMJ"/>
        <family val="0"/>
      </rPr>
      <t xml:space="preserve">Ges †cÖbmb dv‡Û ¯’vbvšÍi eve` </t>
    </r>
    <r>
      <rPr>
        <sz val="16"/>
        <color indexed="8"/>
        <rFont val="AdarshaLipiExp"/>
        <family val="0"/>
      </rPr>
      <t xml:space="preserve">Ae¤c¡e ¢qp¡­h fË¡ç </t>
    </r>
    <r>
      <rPr>
        <sz val="16"/>
        <color indexed="8"/>
        <rFont val="SutonnyMJ"/>
        <family val="0"/>
      </rPr>
      <t xml:space="preserve">UvKv </t>
    </r>
    <r>
      <rPr>
        <sz val="16"/>
        <color indexed="8"/>
        <rFont val="AdarshaLipiExp"/>
        <family val="0"/>
      </rPr>
      <t>A¡u dl¡ qCu¡­R z</t>
    </r>
  </si>
  <si>
    <r>
      <t xml:space="preserve">f¤l¡ae </t>
    </r>
    <r>
      <rPr>
        <sz val="16"/>
        <color indexed="8"/>
        <rFont val="SutonnyMJ"/>
        <family val="0"/>
      </rPr>
      <t>feb /</t>
    </r>
    <r>
      <rPr>
        <sz val="16"/>
        <color indexed="8"/>
        <rFont val="AdarshaLipiExp"/>
        <family val="0"/>
      </rPr>
      <t>Bph¡hfœ / Mh­ll L¡NS ¢hœ²u h¡hc HC Bu dl¡ qCu¡­R z</t>
    </r>
  </si>
  <si>
    <r>
      <t xml:space="preserve">1 Se L”¡l­i¾p£ </t>
    </r>
    <r>
      <rPr>
        <sz val="10"/>
        <color indexed="8"/>
        <rFont val="SutonnyMJ"/>
        <family val="0"/>
      </rPr>
      <t xml:space="preserve"> K¬vK©, 1 Rb KÄvi‡fÝx Rgv`vi I 1Rb KÄvi‡fÝx WªvBfvi Gi †eZb</t>
    </r>
  </si>
  <si>
    <t xml:space="preserve"> ­j¡V = 3 Se </t>
  </si>
  <si>
    <t xml:space="preserve"> ­j¡V=  8 Se  </t>
  </si>
  <si>
    <t xml:space="preserve">­j¡V = 14 Se </t>
  </si>
  <si>
    <t xml:space="preserve">   ­j¡V =   10 Se     </t>
  </si>
  <si>
    <t xml:space="preserve"> ­j¡V =   4 Se </t>
  </si>
  <si>
    <t xml:space="preserve"> ­j¡V = 12 Se</t>
  </si>
  <si>
    <t xml:space="preserve">­j¡V =  2 Se </t>
  </si>
  <si>
    <r>
      <t xml:space="preserve">N¡s£ ®jl¡ja, lrZ¡­hre, N¡s£l SÄ¡m¡e£ MlQ </t>
    </r>
    <r>
      <rPr>
        <sz val="11"/>
        <color indexed="8"/>
        <rFont val="SutonnyMJ"/>
        <family val="0"/>
      </rPr>
      <t>I</t>
    </r>
    <r>
      <rPr>
        <sz val="11"/>
        <color indexed="8"/>
        <rFont val="AdarshaLipiExp"/>
        <family val="0"/>
      </rPr>
      <t xml:space="preserve"> ®ø¡l œ²u h¡hc</t>
    </r>
  </si>
  <si>
    <t xml:space="preserve">N¡s£ ®jl¡ja, lrZ¡­hre, N¡s£l SÄ¡m¡e£ MlQ, N¡s£l ®X¢fË¢p­une Lø J ®ø¡l œ²u h¡hc </t>
  </si>
  <si>
    <t xml:space="preserve">  ­j¡V =  2 Se     </t>
  </si>
  <si>
    <t xml:space="preserve">   ­j¡V = 4 Se     </t>
  </si>
  <si>
    <t>me©‡gvU =   37 Rb</t>
  </si>
  <si>
    <t>Rywbqi wk¶K (Pviæ I KiæKjv) (k~b¨)</t>
  </si>
  <si>
    <t>me©‡gvU =  25 Rb</t>
  </si>
  <si>
    <t>Lex p¤f¡li¡CS¡l (n§eÉ)</t>
  </si>
  <si>
    <t>f¡Çf Q¡mL  (n§eÉ)</t>
  </si>
  <si>
    <t>j¤u¡¢‹e</t>
  </si>
  <si>
    <t>M¡­cj</t>
  </si>
  <si>
    <r>
      <rPr>
        <sz val="16"/>
        <color indexed="8"/>
        <rFont val="SutonnyMJ"/>
        <family val="0"/>
      </rPr>
      <t>‡emvwiK AvevwmK GjvKvi iv¯Ív g¨vKvWvg I</t>
    </r>
    <r>
      <rPr>
        <sz val="16"/>
        <color indexed="8"/>
        <rFont val="AdarshaLipiExp"/>
        <family val="0"/>
      </rPr>
      <t xml:space="preserve"> L¡­fÑ¢Vw LlZ</t>
    </r>
  </si>
  <si>
    <t>N-1- (P)</t>
  </si>
  <si>
    <t>শিমুল আবাসিক এলাকায় বসবাসকারী জেসিও , ওআর এবং অন্যান্য পদবীর সদস্যদের সন্তানগণের বিনোদনের জন্য শিশুপার্ক নির্মাণ 628800.00</t>
  </si>
  <si>
    <t>Kjv evMvb AvevwmK GjKvq emevmKvix †RwmI, Iavi Ges Ab¨vb¨ c`exi m`m¨‡`i mšÍvb‡`i we‡bv`‡bi Rb¨ wkï cvK© wbg©vY  682664.00</t>
  </si>
  <si>
    <t>h‡kvi †mbvwbev‡m wewfbœ wkï cv‡K© dvBevi †gUvj (wmwWD‡j bgybv †gvZv‡eK) Øviv ˆZix †Ljbv mvgMÖx mieivn I ¯’vcb  1973100.00</t>
  </si>
  <si>
    <t>h‡kvi †mbvwbevm¯’ Kei¯’v‡bi Dbœqbg~jK KvR (gvwU fivU, evDÛvix Iqvj I gvSLv‡b iv¯Ív wbg©vY) 1001400.00</t>
  </si>
  <si>
    <r>
      <t xml:space="preserve">LÉ¡¾Ve­j¾V ®h¡XÑ f¢lQ¡¢ma 2¢V jp¢S­cl ®fn Cj¡j, Cj¡j-L¡j- M¡­c­jl </t>
    </r>
    <r>
      <rPr>
        <sz val="16"/>
        <color indexed="8"/>
        <rFont val="SutonnyMJ"/>
        <family val="0"/>
      </rPr>
      <t>gyqvw¾‡bi</t>
    </r>
    <r>
      <rPr>
        <sz val="16"/>
        <color indexed="8"/>
        <rFont val="AdarshaLipiExp"/>
        <family val="0"/>
      </rPr>
      <t xml:space="preserve"> ®hae i¡a¡, Evph i¡a¡, ¢h­e¡ce i¡a¡, i¢hoÉ aq¢hm h¡hc HC h¡u dl¡ qCu¡­R z</t>
    </r>
  </si>
  <si>
    <t>mnKvix Aa¨vcK (c`v_© wet)</t>
  </si>
  <si>
    <t>cÖfvlK (cÖvYx)</t>
  </si>
  <si>
    <t>Ll hÉ¢a­l­L pÇf¢š J BC­el BJa¡d£e M¡Se¡</t>
  </si>
  <si>
    <t>mnt wk¶K (weÁvb I MwYZ)</t>
  </si>
  <si>
    <t xml:space="preserve">  †gvU  = 45 Rb</t>
  </si>
  <si>
    <t>mnt wk (Rxe weÁvb) k~b¨</t>
  </si>
  <si>
    <t>mnt wkt (K…wl wk¶v) k~b¨</t>
  </si>
  <si>
    <t>Rywbqi wk¶K (k~b¨)</t>
  </si>
  <si>
    <t>wbægvb mnKvix  Kvg-gy`ªvt</t>
  </si>
  <si>
    <t>K¨v›Ub‡g›U †evW© AvevwmK GjvKvq B‡jwUªK gUimn mvegviwmej cv¤ú ¯’vcb</t>
  </si>
  <si>
    <t>K¨v›Ub‡g›U †evW© AvevwmK GjvKvq B‡jwUªK gUimn mvegviwmej cv¤ú ¯’vcb 238050.00</t>
  </si>
  <si>
    <t>Kjv evMvb AvevwmK GjKvq emevmKvix †RwmI, IAvi Ges Ab¨vb¨ c`exi m`m¨‡`i mšÍvb‡`i we‡bv`‡bi Rb¨ wkï cvK© wbg©vY</t>
  </si>
  <si>
    <t>Dcva¨¶</t>
  </si>
  <si>
    <t>সহঃ প্রধান শিক্ষক</t>
  </si>
  <si>
    <t>L¡kÑ pqL¡l£</t>
  </si>
  <si>
    <t>pqL¡l£ fË­L±nm£</t>
  </si>
  <si>
    <t>M­ulam¡ h¡S¡­ll AÙÛ¡u£ ®c¡L¡­el i¡s¡ h¡hc HC Bu dl¡ qCu¡­R z</t>
  </si>
  <si>
    <t>LÉ¡¾Ve­j¾V ®h¡­XÑl 24¢V h¡pÙÛ¡®e hph¡pla LjÑLaÑ¡/¢nrL/LjÑQ¡l£-®cl ¢eLV q­a h¡p¡ i¡s¡ h¡hc HC Bu dl¡ qCu¡­R z</t>
  </si>
  <si>
    <t>®c¡L¡e i¡s¡ ¢hm­ð fËc¡­el S¢lj¡e¡ Bc¡u h¡hc HC Bu dl¡ qCu¡­R z</t>
  </si>
  <si>
    <r>
      <t xml:space="preserve">LÉ¡¾Ve­j¾V ®h¡XÑ f¢lQ¡¢ma M­ulam¡ </t>
    </r>
    <r>
      <rPr>
        <sz val="16"/>
        <color indexed="8"/>
        <rFont val="SutonnyMJ"/>
        <family val="0"/>
      </rPr>
      <t xml:space="preserve">mycvi gv‡K©U I </t>
    </r>
    <r>
      <rPr>
        <sz val="16"/>
        <color indexed="8"/>
        <rFont val="AdarshaLipiExp"/>
        <family val="0"/>
      </rPr>
      <t xml:space="preserve">LÉ¡¾Ve­j¾V ®h¡XÑ j¡­LÑ®Vl ®c¡L¡e i¡s¡ h¡hc HC Bu dl¡ qCu¡­R z </t>
    </r>
  </si>
  <si>
    <r>
      <t xml:space="preserve">LÉ¡¾Ve­j¾V ®h¡­XÑl 2¢V h¡S¡l Hhw </t>
    </r>
    <r>
      <rPr>
        <sz val="16"/>
        <color indexed="8"/>
        <rFont val="SutonnyMJ"/>
        <family val="0"/>
      </rPr>
      <t>K¨v›Ut †evW© ÷¨vd †KvqvUv‡i emevmKvix‡`i</t>
    </r>
    <r>
      <rPr>
        <sz val="16"/>
        <color indexed="8"/>
        <rFont val="AdarshaLipiExp"/>
        <family val="0"/>
      </rPr>
      <t xml:space="preserve"> ¢eLV qC­a ¢hc¤Év ¢hm Bc¡u h¡hc HC Bu dl¡ qCu¡­R z</t>
    </r>
  </si>
  <si>
    <t>®Vä¡l ¢p¢XEm J AeÉ¡eÉ glj ¢hœ²u h¡hc HC Bu dl¡ qCu¡­R z</t>
  </si>
  <si>
    <t>N¡s£l SÆ¡m¡e£, N¡s£ ®jl¡ja/ lrZ¡­hrZ J ¢h¢hd j¡m¡j¡m œ²u h¡hc HC Bu dl¡ qCu¡­Rz</t>
  </si>
  <si>
    <r>
      <t xml:space="preserve"> wmBIÕi Mvoxi R¡vjvbx †givgZ/iÿYv‡eÿY I Kvi Pvj‡Ki AwZwi³ mgq Kv‡Ri gÄyix eve` </t>
    </r>
    <r>
      <rPr>
        <sz val="16"/>
        <color indexed="8"/>
        <rFont val="AdarshaLipiExp"/>
        <family val="0"/>
      </rPr>
      <t>HC hÉu dl¡ qCu¡­R z</t>
    </r>
  </si>
  <si>
    <r>
      <t xml:space="preserve">fËn¡p¢eL n¡M¡l LjÑQ¡l£­cl </t>
    </r>
    <r>
      <rPr>
        <sz val="16"/>
        <color indexed="8"/>
        <rFont val="AdarshaLipiExp"/>
        <family val="0"/>
      </rPr>
      <t>A¢g­pl L¡­S k¡a¡u¡a i¡a¡ h¡hc HC hÉu dl¡ qCu¡­R z</t>
    </r>
  </si>
  <si>
    <r>
      <t xml:space="preserve">Ll A¡c¡u n¡M¡l </t>
    </r>
    <r>
      <rPr>
        <sz val="16"/>
        <color indexed="8"/>
        <rFont val="SutonnyMJ"/>
        <family val="0"/>
      </rPr>
      <t>‡ókbvix, µq</t>
    </r>
    <r>
      <rPr>
        <sz val="16"/>
        <color indexed="8"/>
        <rFont val="AdarshaLipiExp"/>
        <family val="0"/>
      </rPr>
      <t xml:space="preserve"> J AeÉ¡eÉ h¡hc HC hÉu dl¡ qCu¡­R z</t>
    </r>
  </si>
  <si>
    <r>
      <t xml:space="preserve">LÉ¡¾Ve­j¾V ®h¡XÑ A¢gp J 25¢V A¡h¡¢pL </t>
    </r>
    <r>
      <rPr>
        <sz val="16"/>
        <color indexed="8"/>
        <rFont val="SutonnyMJ"/>
        <family val="0"/>
      </rPr>
      <t xml:space="preserve">feb </t>
    </r>
    <r>
      <rPr>
        <sz val="16"/>
        <color indexed="8"/>
        <rFont val="AdarshaLipiExp"/>
        <family val="0"/>
      </rPr>
      <t>®jl¡ja J lrZ¡­hrZ h¡hc HC hÉu dl¡ qCu¡­R  z</t>
    </r>
  </si>
  <si>
    <r>
      <t>LÉ¡¾Ve­j¾V q¡C ú¥­ml LjÑQ¡l£­cl ®f¡n¡L -</t>
    </r>
    <r>
      <rPr>
        <sz val="16"/>
        <color indexed="8"/>
        <rFont val="SutonnyMJ"/>
        <family val="0"/>
      </rPr>
      <t xml:space="preserve">পরিচ্ছদ ও </t>
    </r>
    <r>
      <rPr>
        <sz val="16"/>
        <color indexed="8"/>
        <rFont val="AdarshaLipiExp"/>
        <family val="0"/>
      </rPr>
      <t>¢hc¤Év ¢hm h¡hc HC hÉu dl¡ qCu¡­R z</t>
    </r>
  </si>
  <si>
    <r>
      <t xml:space="preserve">LÉ¡¾Ve­j¾V ®h¡XÑ S¤¢eul ú¤­ml LjÑQ¡l£­cl সাজ ®f¡n¡L </t>
    </r>
    <r>
      <rPr>
        <sz val="16"/>
        <color indexed="8"/>
        <rFont val="SutonnyMJ"/>
        <family val="0"/>
      </rPr>
      <t>ও</t>
    </r>
    <r>
      <rPr>
        <sz val="16"/>
        <color indexed="8"/>
        <rFont val="AdarshaLipiExp"/>
        <family val="0"/>
      </rPr>
      <t xml:space="preserve"> ¢hc¤Év ¢hm পরিশোধ h¡hc HC hÉu dl¡ qCu¡­R z</t>
    </r>
  </si>
  <si>
    <t>c¡Ec f¡h¢mL ú¥­ml 4bÑ ®nËZ£ LjÑQ¡l£­cl সাজ ®f¡n¡L ও ¢hc¤Év/f¡¢el ¢hm h¡hc HC hÉu dl¡ qCu¡­R z</t>
  </si>
  <si>
    <t>BCe Ef­cø¡l pÇj¡e£ i¡a¡ ও মামলার আনুসংঙ্গিক খরচ h¡hc HC hÉu dl¡ qCu¡­R z</t>
  </si>
  <si>
    <t>cyivZb AvmevecÎ/wewìs/ gvjvgvj BZ¨vw` weµq</t>
  </si>
  <si>
    <t>১১০০০-২০৩৭০</t>
  </si>
  <si>
    <t>mnt wkÿK (mvgvwRK weÁvb) k~b¨</t>
  </si>
  <si>
    <t>mnt wkÿK (MwYZ I weÁvb) k~b¨</t>
  </si>
  <si>
    <t>mnt wkÿK (K…wl wkÿv) k~b¨</t>
  </si>
  <si>
    <t>mnt wkÿK (kixi PP©v) k~b¨</t>
  </si>
  <si>
    <t>Rywbqi wkt, Pviæ I KviæKjv (k~b¨)</t>
  </si>
  <si>
    <t>সহঃশিঃ (ইংরেজী) (k~b¨)</t>
  </si>
  <si>
    <t>cÖfvlK (evsjv)  (k~b¨)</t>
  </si>
  <si>
    <t>cÖfvlK (f~‡Mvj)   ( k~b¨ )</t>
  </si>
  <si>
    <t>cÖfvlK (BwZnvm)  (k~b¨)</t>
  </si>
  <si>
    <t>cÖ`k©K   (k~b¨)</t>
  </si>
  <si>
    <t>D”Pgvb mnKvix   (k~b¨)</t>
  </si>
  <si>
    <t>evm PvjK  (k~b¨)</t>
  </si>
  <si>
    <t>j¨ve‡iUix G¨v‡Ub‡W›U (k~b¨)</t>
  </si>
  <si>
    <t>Svo–`vi   (ïb¨)</t>
  </si>
  <si>
    <t>সহঃশিঃ( e¨emvq wkÿv) (k~b¨)</t>
  </si>
  <si>
    <t>Rywbt wkt (PviæKjv) (k~b¨)</t>
  </si>
  <si>
    <t>ঝাড়ুদার (k~b¨)</t>
  </si>
  <si>
    <t>mnt wk¶K (mvgvwRK weÁvb)</t>
  </si>
  <si>
    <t>সহঃশিঃ (mvgvwRK weÁvb)</t>
  </si>
  <si>
    <t>Mo cÖwZ GKi 8800</t>
  </si>
  <si>
    <t>3.58 GKi</t>
  </si>
  <si>
    <t>LÉ¡¾Ve­j¾V h¡S¡l Hm¡L¡l 99.90 HLl L«¢o S¢j J 3.58 HLl f¤L¤l CS¡l¡ h¡hc HC Bu dl¡ qCu¡­­R z</t>
  </si>
  <si>
    <t>2) cyKzi 5wU =  39800.00</t>
  </si>
  <si>
    <t>1) LÉ¡¾Ve­j¾V h¡S¡l Hm¡L¡l L«¢o S¢j qC­a Bu = 879120.00</t>
  </si>
  <si>
    <t>1) fËd¡e fËn¡p¢eL n¡M¡, ¢pCJ</t>
  </si>
  <si>
    <t xml:space="preserve">        LÉ¡¾Ve­j¾V HL¢S¢LE¢Vi A¢gp¡l</t>
  </si>
  <si>
    <t xml:space="preserve">                   k­n¡l ®pe¡¢eh¡p z</t>
  </si>
  <si>
    <t>­fË¢p­X¾V</t>
  </si>
  <si>
    <t>LÉ¡¾Ve­j¾V ®h¡XÑ</t>
  </si>
  <si>
    <t>k­n¡l LÉ¡¾Ve­j¾V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</si>
</sst>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5000445]0"/>
    <numFmt numFmtId="169" formatCode="0.0"/>
    <numFmt numFmtId="170" formatCode="0.000"/>
    <numFmt numFmtId="171" formatCode="0.0000"/>
    <numFmt numFmtId="172" formatCode="[$-5000445]#,##0"/>
    <numFmt numFmtId="173" formatCode="[$-5000445]0.0"/>
    <numFmt numFmtId="174" formatCode="[$-5000445]0.00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5"/>
      <color indexed="8"/>
      <name val="AdarshaLipiExp"/>
      <family val="0"/>
    </font>
    <font>
      <sz val="15"/>
      <color indexed="8"/>
      <name val="AdarshaLipiExp"/>
      <family val="0"/>
    </font>
    <font>
      <b/>
      <u val="single"/>
      <sz val="12"/>
      <color indexed="8"/>
      <name val="AdarshaLipiExp"/>
      <family val="0"/>
    </font>
    <font>
      <b/>
      <sz val="12"/>
      <color indexed="8"/>
      <name val="AdarshaLipiExp"/>
      <family val="0"/>
    </font>
    <font>
      <sz val="11"/>
      <color indexed="8"/>
      <name val="AdarshaLipiExp"/>
      <family val="0"/>
    </font>
    <font>
      <b/>
      <sz val="11"/>
      <color indexed="8"/>
      <name val="AdarshaLipiExp"/>
      <family val="0"/>
    </font>
    <font>
      <sz val="12"/>
      <color indexed="8"/>
      <name val="AdarshaLipiExp"/>
      <family val="0"/>
    </font>
    <font>
      <sz val="13"/>
      <color indexed="8"/>
      <name val="SutonnyMJ"/>
      <family val="0"/>
    </font>
    <font>
      <b/>
      <sz val="14"/>
      <color indexed="8"/>
      <name val="SutonnyMJ"/>
      <family val="0"/>
    </font>
    <font>
      <b/>
      <sz val="13"/>
      <color indexed="8"/>
      <name val="SutonnyMJ"/>
      <family val="0"/>
    </font>
    <font>
      <b/>
      <sz val="10"/>
      <color indexed="8"/>
      <name val="AdarshaLipiExp"/>
      <family val="0"/>
    </font>
    <font>
      <sz val="8"/>
      <color indexed="8"/>
      <name val="AdarshaLipi"/>
      <family val="0"/>
    </font>
    <font>
      <sz val="16"/>
      <color indexed="8"/>
      <name val="AdarshaLipiExp"/>
      <family val="0"/>
    </font>
    <font>
      <u val="single"/>
      <sz val="16"/>
      <color indexed="8"/>
      <name val="AdarshaLipiExp"/>
      <family val="0"/>
    </font>
    <font>
      <sz val="10"/>
      <color indexed="8"/>
      <name val="Times New Roman"/>
      <family val="1"/>
    </font>
    <font>
      <b/>
      <sz val="16"/>
      <color indexed="8"/>
      <name val="AdarshaLipiExp"/>
      <family val="0"/>
    </font>
    <font>
      <sz val="16"/>
      <color indexed="8"/>
      <name val="Vrinda"/>
      <family val="2"/>
    </font>
    <font>
      <b/>
      <u val="single"/>
      <sz val="16"/>
      <color indexed="8"/>
      <name val="AdarshaLipiExp"/>
      <family val="0"/>
    </font>
    <font>
      <sz val="18"/>
      <color indexed="8"/>
      <name val="AdarshaLipiExp"/>
      <family val="0"/>
    </font>
    <font>
      <u val="single"/>
      <sz val="16"/>
      <color indexed="8"/>
      <name val="SutonnyMJ"/>
      <family val="0"/>
    </font>
    <font>
      <sz val="16"/>
      <color indexed="8"/>
      <name val="SutonnyMJ"/>
      <family val="0"/>
    </font>
    <font>
      <b/>
      <sz val="16"/>
      <color indexed="8"/>
      <name val="AdarshaLipiNormal"/>
      <family val="0"/>
    </font>
    <font>
      <sz val="16"/>
      <color indexed="8"/>
      <name val="Times New Roman"/>
      <family val="1"/>
    </font>
    <font>
      <b/>
      <sz val="9"/>
      <color indexed="8"/>
      <name val="AdarshaLipiExp"/>
      <family val="0"/>
    </font>
    <font>
      <sz val="9"/>
      <color indexed="8"/>
      <name val="AdarshaLipiExp"/>
      <family val="0"/>
    </font>
    <font>
      <sz val="8"/>
      <color indexed="8"/>
      <name val="AdarshaLipiExp"/>
      <family val="0"/>
    </font>
    <font>
      <sz val="10"/>
      <color indexed="8"/>
      <name val="AdarshaLipiExp"/>
      <family val="0"/>
    </font>
    <font>
      <sz val="10"/>
      <color indexed="8"/>
      <name val="SutonnyMJ"/>
      <family val="0"/>
    </font>
    <font>
      <sz val="11"/>
      <color indexed="8"/>
      <name val="SutonnyMJ"/>
      <family val="0"/>
    </font>
    <font>
      <b/>
      <sz val="10"/>
      <color indexed="8"/>
      <name val="SutonnyMJ"/>
      <family val="0"/>
    </font>
    <font>
      <b/>
      <sz val="12"/>
      <color indexed="8"/>
      <name val="SutonnyMJ"/>
      <family val="0"/>
    </font>
    <font>
      <sz val="12"/>
      <color indexed="8"/>
      <name val="SutonnyMJ"/>
      <family val="0"/>
    </font>
    <font>
      <b/>
      <u val="single"/>
      <sz val="16"/>
      <color indexed="8"/>
      <name val="SutonnyMJ"/>
      <family val="0"/>
    </font>
    <font>
      <sz val="12"/>
      <color indexed="8"/>
      <name val="Calibri"/>
      <family val="2"/>
    </font>
    <font>
      <u val="single"/>
      <sz val="18"/>
      <color indexed="8"/>
      <name val="AdarshaLipiExp"/>
      <family val="0"/>
    </font>
    <font>
      <sz val="16"/>
      <color indexed="8"/>
      <name val="Calibri"/>
      <family val="2"/>
    </font>
    <font>
      <u val="single"/>
      <sz val="20"/>
      <color indexed="8"/>
      <name val="AdarshaLipiExp"/>
      <family val="0"/>
    </font>
    <font>
      <b/>
      <u val="single"/>
      <sz val="20"/>
      <color indexed="8"/>
      <name val="SutonnyMJ"/>
      <family val="0"/>
    </font>
    <font>
      <u val="single"/>
      <sz val="18"/>
      <color indexed="8"/>
      <name val="SutonnyMJ"/>
      <family val="0"/>
    </font>
    <font>
      <sz val="8"/>
      <name val="Calibri"/>
      <family val="2"/>
    </font>
    <font>
      <b/>
      <sz val="14"/>
      <color indexed="8"/>
      <name val="AdarshaLipiExp"/>
      <family val="0"/>
    </font>
    <font>
      <b/>
      <u val="single"/>
      <sz val="18"/>
      <color indexed="8"/>
      <name val="AdarshaLipiExp"/>
      <family val="0"/>
    </font>
    <font>
      <sz val="10"/>
      <color indexed="8"/>
      <name val="NikoshLightBAN"/>
      <family val="0"/>
    </font>
    <font>
      <sz val="12"/>
      <color indexed="8"/>
      <name val="NikoshLightBAN"/>
      <family val="0"/>
    </font>
    <font>
      <u val="single"/>
      <sz val="12"/>
      <color indexed="8"/>
      <name val="AdarshaLipiExp"/>
      <family val="0"/>
    </font>
    <font>
      <sz val="12"/>
      <color indexed="8"/>
      <name val="AdarshaLipiNormal"/>
      <family val="0"/>
    </font>
    <font>
      <sz val="14"/>
      <color indexed="8"/>
      <name val="AdarshaLipiExp"/>
      <family val="0"/>
    </font>
    <font>
      <sz val="14"/>
      <color indexed="8"/>
      <name val="SutonnyMJ"/>
      <family val="0"/>
    </font>
    <font>
      <sz val="16"/>
      <color indexed="8"/>
      <name val="NikoshLightBAN"/>
      <family val="0"/>
    </font>
    <font>
      <sz val="10"/>
      <color indexed="8"/>
      <name val="Vrinda"/>
      <family val="2"/>
    </font>
    <font>
      <sz val="10"/>
      <color indexed="8"/>
      <name val="Calibri"/>
      <family val="2"/>
    </font>
    <font>
      <b/>
      <u val="single"/>
      <sz val="14"/>
      <color indexed="8"/>
      <name val="AdarshaLipiExp"/>
      <family val="0"/>
    </font>
    <font>
      <b/>
      <sz val="16"/>
      <color indexed="8"/>
      <name val="SutonnyMJ"/>
      <family val="0"/>
    </font>
    <font>
      <sz val="20"/>
      <color indexed="8"/>
      <name val="SutonnyMJ"/>
      <family val="0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sz val="9"/>
      <color indexed="8"/>
      <name val="SutonnyMJ"/>
      <family val="0"/>
    </font>
    <font>
      <b/>
      <sz val="10"/>
      <color indexed="8"/>
      <name val="NikoshLightBAN"/>
      <family val="0"/>
    </font>
    <font>
      <b/>
      <sz val="9"/>
      <color indexed="8"/>
      <name val="SutonnyMJ"/>
      <family val="0"/>
    </font>
    <font>
      <sz val="9"/>
      <color indexed="8"/>
      <name val="NikoshLightBAN"/>
      <family val="0"/>
    </font>
    <font>
      <sz val="9"/>
      <color indexed="8"/>
      <name val="Calibri"/>
      <family val="2"/>
    </font>
    <font>
      <sz val="10"/>
      <name val="SutonnyMJ"/>
      <family val="0"/>
    </font>
    <font>
      <sz val="9"/>
      <name val="SutonnyMJ"/>
      <family val="0"/>
    </font>
    <font>
      <sz val="10"/>
      <color indexed="8"/>
      <name val="AdarshaLipiNormal"/>
      <family val="0"/>
    </font>
    <font>
      <sz val="8"/>
      <color indexed="8"/>
      <name val="SutonnyMJ"/>
      <family val="0"/>
    </font>
    <font>
      <b/>
      <sz val="11"/>
      <color indexed="8"/>
      <name val="SutonnyMJ"/>
      <family val="0"/>
    </font>
    <font>
      <sz val="18"/>
      <color indexed="8"/>
      <name val="SutonnyMJ"/>
      <family val="0"/>
    </font>
    <font>
      <b/>
      <sz val="10"/>
      <name val="SutonnyMJ"/>
      <family val="0"/>
    </font>
    <font>
      <sz val="9"/>
      <color indexed="8"/>
      <name val="AdarshaLipiNormal"/>
      <family val="0"/>
    </font>
    <font>
      <b/>
      <sz val="14"/>
      <name val="AdarshaLipiExp"/>
      <family val="0"/>
    </font>
    <font>
      <sz val="14"/>
      <name val="AdarshaLipiExp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SutonnyMJ"/>
      <family val="0"/>
    </font>
    <font>
      <sz val="11"/>
      <color theme="1"/>
      <name val="SutonnyMJ"/>
      <family val="0"/>
    </font>
    <font>
      <sz val="10"/>
      <color theme="1"/>
      <name val="AdarshaLipiNormal"/>
      <family val="0"/>
    </font>
    <font>
      <sz val="16"/>
      <color theme="1"/>
      <name val="AdarshaLipiExp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0" applyNumberFormat="0" applyBorder="0" applyAlignment="0" applyProtection="0"/>
    <xf numFmtId="0" fontId="93" fillId="27" borderId="1" applyNumberFormat="0" applyAlignment="0" applyProtection="0"/>
    <xf numFmtId="0" fontId="9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6" fillId="29" borderId="0" applyNumberFormat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00" fillId="30" borderId="1" applyNumberFormat="0" applyAlignment="0" applyProtection="0"/>
    <xf numFmtId="0" fontId="101" fillId="0" borderId="6" applyNumberFormat="0" applyFill="0" applyAlignment="0" applyProtection="0"/>
    <xf numFmtId="0" fontId="102" fillId="31" borderId="0" applyNumberFormat="0" applyBorder="0" applyAlignment="0" applyProtection="0"/>
    <xf numFmtId="0" fontId="1" fillId="32" borderId="7" applyNumberFormat="0" applyFont="0" applyAlignment="0" applyProtection="0"/>
    <xf numFmtId="0" fontId="103" fillId="27" borderId="8" applyNumberFormat="0" applyAlignment="0" applyProtection="0"/>
    <xf numFmtId="9" fontId="1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9" applyNumberFormat="0" applyFill="0" applyAlignment="0" applyProtection="0"/>
    <xf numFmtId="0" fontId="106" fillId="0" borderId="0" applyNumberFormat="0" applyFill="0" applyBorder="0" applyAlignment="0" applyProtection="0"/>
  </cellStyleXfs>
  <cellXfs count="478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15" fillId="0" borderId="0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justify" vertical="top" wrapText="1"/>
    </xf>
    <xf numFmtId="0" fontId="26" fillId="0" borderId="0" xfId="0" applyFont="1" applyBorder="1" applyAlignment="1">
      <alignment vertical="top" wrapText="1"/>
    </xf>
    <xf numFmtId="0" fontId="26" fillId="0" borderId="0" xfId="0" applyFont="1" applyBorder="1" applyAlignment="1">
      <alignment horizontal="right" vertical="top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/>
    </xf>
    <xf numFmtId="0" fontId="28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right" vertical="top" wrapText="1"/>
    </xf>
    <xf numFmtId="0" fontId="25" fillId="0" borderId="0" xfId="0" applyFont="1" applyBorder="1" applyAlignment="1">
      <alignment horizontal="right" vertical="top" wrapText="1"/>
    </xf>
    <xf numFmtId="0" fontId="31" fillId="0" borderId="0" xfId="0" applyFont="1" applyBorder="1" applyAlignment="1">
      <alignment vertical="top" wrapText="1"/>
    </xf>
    <xf numFmtId="0" fontId="31" fillId="0" borderId="0" xfId="0" applyFont="1" applyBorder="1" applyAlignment="1">
      <alignment horizontal="right" vertical="top" wrapText="1"/>
    </xf>
    <xf numFmtId="0" fontId="17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7" fillId="0" borderId="0" xfId="0" applyFont="1" applyBorder="1" applyAlignment="1">
      <alignment horizontal="right" vertical="top" wrapText="1"/>
    </xf>
    <xf numFmtId="0" fontId="35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justify" vertical="top" wrapText="1"/>
    </xf>
    <xf numFmtId="0" fontId="22" fillId="0" borderId="10" xfId="0" applyFont="1" applyBorder="1" applyAlignment="1">
      <alignment horizontal="justify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24" fillId="0" borderId="10" xfId="0" applyFont="1" applyBorder="1" applyAlignment="1">
      <alignment horizontal="center" wrapText="1"/>
    </xf>
    <xf numFmtId="0" fontId="37" fillId="0" borderId="0" xfId="0" applyFont="1" applyBorder="1" applyAlignment="1">
      <alignment vertical="top"/>
    </xf>
    <xf numFmtId="0" fontId="17" fillId="0" borderId="10" xfId="0" applyFont="1" applyBorder="1" applyAlignment="1">
      <alignment vertical="top" wrapText="1"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justify" vertical="top" wrapText="1"/>
    </xf>
    <xf numFmtId="0" fontId="15" fillId="0" borderId="14" xfId="0" applyFont="1" applyBorder="1" applyAlignment="1">
      <alignment horizontal="justify" vertical="top" wrapText="1"/>
    </xf>
    <xf numFmtId="0" fontId="14" fillId="0" borderId="15" xfId="0" applyFont="1" applyBorder="1" applyAlignment="1">
      <alignment horizontal="justify" vertical="top" wrapText="1"/>
    </xf>
    <xf numFmtId="0" fontId="15" fillId="0" borderId="11" xfId="0" applyFont="1" applyBorder="1" applyAlignment="1">
      <alignment horizontal="justify" vertical="top" wrapText="1"/>
    </xf>
    <xf numFmtId="0" fontId="14" fillId="0" borderId="11" xfId="0" applyFont="1" applyBorder="1" applyAlignment="1">
      <alignment horizontal="justify" vertical="top" wrapText="1"/>
    </xf>
    <xf numFmtId="0" fontId="15" fillId="0" borderId="14" xfId="0" applyFont="1" applyFill="1" applyBorder="1" applyAlignment="1">
      <alignment horizontal="justify" vertical="top" wrapText="1"/>
    </xf>
    <xf numFmtId="0" fontId="14" fillId="0" borderId="11" xfId="0" applyFont="1" applyFill="1" applyBorder="1" applyAlignment="1">
      <alignment vertical="top" wrapText="1"/>
    </xf>
    <xf numFmtId="0" fontId="17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justify" vertical="top" wrapText="1"/>
    </xf>
    <xf numFmtId="0" fontId="15" fillId="0" borderId="14" xfId="0" applyFont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0" fontId="22" fillId="0" borderId="15" xfId="0" applyFont="1" applyBorder="1" applyAlignment="1">
      <alignment horizontal="justify" vertical="top" wrapText="1"/>
    </xf>
    <xf numFmtId="0" fontId="22" fillId="0" borderId="11" xfId="0" applyFont="1" applyBorder="1" applyAlignment="1">
      <alignment horizontal="justify" vertical="top" wrapText="1"/>
    </xf>
    <xf numFmtId="0" fontId="22" fillId="0" borderId="12" xfId="0" applyFont="1" applyBorder="1" applyAlignment="1">
      <alignment horizontal="center" vertical="top" wrapText="1"/>
    </xf>
    <xf numFmtId="0" fontId="17" fillId="0" borderId="14" xfId="0" applyFont="1" applyBorder="1" applyAlignment="1">
      <alignment wrapText="1"/>
    </xf>
    <xf numFmtId="0" fontId="14" fillId="0" borderId="15" xfId="0" applyFont="1" applyBorder="1" applyAlignment="1">
      <alignment vertical="top" wrapText="1"/>
    </xf>
    <xf numFmtId="0" fontId="15" fillId="0" borderId="14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1" xfId="0" applyFont="1" applyBorder="1" applyAlignment="1">
      <alignment vertical="top" wrapText="1"/>
    </xf>
    <xf numFmtId="0" fontId="12" fillId="0" borderId="10" xfId="0" applyFont="1" applyBorder="1" applyAlignment="1">
      <alignment horizontal="justify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right" vertical="top" wrapText="1"/>
    </xf>
    <xf numFmtId="0" fontId="5" fillId="0" borderId="16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2" fillId="0" borderId="14" xfId="0" applyFont="1" applyBorder="1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28" fillId="0" borderId="10" xfId="0" applyFont="1" applyBorder="1" applyAlignment="1">
      <alignment horizontal="justify" vertical="top" wrapText="1"/>
    </xf>
    <xf numFmtId="0" fontId="25" fillId="0" borderId="10" xfId="0" applyFont="1" applyBorder="1" applyAlignment="1">
      <alignment vertical="top" wrapText="1"/>
    </xf>
    <xf numFmtId="0" fontId="29" fillId="0" borderId="10" xfId="0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8" fillId="0" borderId="19" xfId="0" applyFont="1" applyBorder="1" applyAlignment="1">
      <alignment horizontal="justify" vertical="top" wrapText="1"/>
    </xf>
    <xf numFmtId="0" fontId="26" fillId="0" borderId="15" xfId="0" applyFont="1" applyBorder="1" applyAlignment="1">
      <alignment horizontal="right" vertical="top" wrapText="1"/>
    </xf>
    <xf numFmtId="0" fontId="28" fillId="0" borderId="10" xfId="0" applyFont="1" applyBorder="1" applyAlignment="1">
      <alignment vertical="top" wrapText="1"/>
    </xf>
    <xf numFmtId="0" fontId="29" fillId="0" borderId="10" xfId="0" applyFont="1" applyBorder="1" applyAlignment="1">
      <alignment horizontal="justify" vertical="top" wrapText="1"/>
    </xf>
    <xf numFmtId="0" fontId="12" fillId="0" borderId="13" xfId="0" applyFont="1" applyBorder="1" applyAlignment="1">
      <alignment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justify" vertical="top" wrapText="1"/>
    </xf>
    <xf numFmtId="0" fontId="12" fillId="0" borderId="16" xfId="0" applyFont="1" applyBorder="1" applyAlignment="1">
      <alignment vertical="top" wrapText="1"/>
    </xf>
    <xf numFmtId="0" fontId="28" fillId="0" borderId="14" xfId="0" applyFont="1" applyBorder="1" applyAlignment="1">
      <alignment vertical="top" wrapText="1"/>
    </xf>
    <xf numFmtId="0" fontId="28" fillId="0" borderId="15" xfId="0" applyFont="1" applyBorder="1" applyAlignment="1">
      <alignment vertical="top" wrapText="1"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/>
    </xf>
    <xf numFmtId="0" fontId="12" fillId="0" borderId="14" xfId="0" applyFont="1" applyBorder="1" applyAlignment="1">
      <alignment vertical="top" wrapText="1"/>
    </xf>
    <xf numFmtId="0" fontId="28" fillId="0" borderId="0" xfId="0" applyFont="1" applyBorder="1" applyAlignment="1">
      <alignment horizontal="right"/>
    </xf>
    <xf numFmtId="0" fontId="52" fillId="0" borderId="0" xfId="0" applyFont="1" applyBorder="1" applyAlignment="1">
      <alignment/>
    </xf>
    <xf numFmtId="0" fontId="29" fillId="0" borderId="0" xfId="0" applyFont="1" applyBorder="1" applyAlignment="1">
      <alignment horizontal="right" indent="15"/>
    </xf>
    <xf numFmtId="0" fontId="29" fillId="0" borderId="14" xfId="0" applyFont="1" applyBorder="1" applyAlignment="1">
      <alignment vertical="top" wrapText="1"/>
    </xf>
    <xf numFmtId="0" fontId="44" fillId="0" borderId="14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29" fillId="0" borderId="14" xfId="0" applyFont="1" applyBorder="1" applyAlignment="1">
      <alignment horizontal="center" vertical="top" wrapText="1"/>
    </xf>
    <xf numFmtId="0" fontId="29" fillId="0" borderId="10" xfId="0" applyFont="1" applyBorder="1" applyAlignment="1">
      <alignment vertical="top" wrapText="1"/>
    </xf>
    <xf numFmtId="0" fontId="29" fillId="0" borderId="1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center"/>
    </xf>
    <xf numFmtId="0" fontId="45" fillId="0" borderId="16" xfId="0" applyFont="1" applyBorder="1" applyAlignment="1">
      <alignment vertical="top" wrapText="1"/>
    </xf>
    <xf numFmtId="0" fontId="35" fillId="0" borderId="16" xfId="0" applyFont="1" applyBorder="1" applyAlignment="1">
      <alignment/>
    </xf>
    <xf numFmtId="0" fontId="35" fillId="0" borderId="13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justify"/>
    </xf>
    <xf numFmtId="0" fontId="8" fillId="0" borderId="0" xfId="0" applyFont="1" applyBorder="1" applyAlignment="1">
      <alignment horizontal="right"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 horizontal="justify" vertical="top" wrapText="1"/>
    </xf>
    <xf numFmtId="0" fontId="33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right" vertical="top" wrapText="1"/>
    </xf>
    <xf numFmtId="14" fontId="8" fillId="0" borderId="10" xfId="0" applyNumberFormat="1" applyFont="1" applyBorder="1" applyAlignment="1">
      <alignment horizontal="right" vertical="top" wrapText="1"/>
    </xf>
    <xf numFmtId="0" fontId="53" fillId="0" borderId="0" xfId="0" applyFont="1" applyBorder="1" applyAlignment="1">
      <alignment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right" vertical="top" wrapText="1"/>
    </xf>
    <xf numFmtId="0" fontId="8" fillId="0" borderId="0" xfId="0" applyFont="1" applyBorder="1" applyAlignment="1">
      <alignment/>
    </xf>
    <xf numFmtId="0" fontId="46" fillId="0" borderId="0" xfId="0" applyFont="1" applyBorder="1" applyAlignment="1">
      <alignment horizontal="right"/>
    </xf>
    <xf numFmtId="0" fontId="17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2" fontId="22" fillId="0" borderId="10" xfId="0" applyNumberFormat="1" applyFont="1" applyBorder="1" applyAlignment="1">
      <alignment horizontal="right" vertical="top" wrapText="1"/>
    </xf>
    <xf numFmtId="0" fontId="22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2" fontId="54" fillId="0" borderId="10" xfId="0" applyNumberFormat="1" applyFont="1" applyBorder="1" applyAlignment="1">
      <alignment horizontal="right" vertical="top" wrapText="1"/>
    </xf>
    <xf numFmtId="0" fontId="56" fillId="0" borderId="0" xfId="0" applyFont="1" applyAlignment="1">
      <alignment/>
    </xf>
    <xf numFmtId="0" fontId="33" fillId="0" borderId="10" xfId="0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5" fillId="0" borderId="1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center"/>
    </xf>
    <xf numFmtId="0" fontId="57" fillId="0" borderId="0" xfId="0" applyFont="1" applyBorder="1" applyAlignment="1">
      <alignment/>
    </xf>
    <xf numFmtId="0" fontId="48" fillId="0" borderId="0" xfId="0" applyFont="1" applyBorder="1" applyAlignment="1">
      <alignment horizontal="right"/>
    </xf>
    <xf numFmtId="0" fontId="42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0" fontId="33" fillId="0" borderId="14" xfId="0" applyFont="1" applyBorder="1" applyAlignment="1">
      <alignment horizontal="center" vertical="top" wrapText="1"/>
    </xf>
    <xf numFmtId="0" fontId="33" fillId="0" borderId="15" xfId="0" applyFont="1" applyBorder="1" applyAlignment="1">
      <alignment horizontal="center" vertical="top" wrapText="1"/>
    </xf>
    <xf numFmtId="0" fontId="33" fillId="0" borderId="15" xfId="0" applyFont="1" applyBorder="1" applyAlignment="1">
      <alignment horizontal="center" wrapText="1"/>
    </xf>
    <xf numFmtId="0" fontId="33" fillId="0" borderId="11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horizontal="right" vertical="top" wrapText="1"/>
    </xf>
    <xf numFmtId="2" fontId="49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2" fontId="14" fillId="0" borderId="14" xfId="0" applyNumberFormat="1" applyFont="1" applyBorder="1" applyAlignment="1">
      <alignment vertical="top" wrapText="1"/>
    </xf>
    <xf numFmtId="0" fontId="14" fillId="0" borderId="19" xfId="0" applyFont="1" applyBorder="1" applyAlignment="1">
      <alignment vertical="top" wrapText="1"/>
    </xf>
    <xf numFmtId="2" fontId="14" fillId="0" borderId="18" xfId="0" applyNumberFormat="1" applyFont="1" applyBorder="1" applyAlignment="1">
      <alignment vertical="top" wrapText="1"/>
    </xf>
    <xf numFmtId="0" fontId="14" fillId="0" borderId="15" xfId="0" applyFont="1" applyBorder="1" applyAlignment="1">
      <alignment wrapText="1"/>
    </xf>
    <xf numFmtId="2" fontId="14" fillId="0" borderId="13" xfId="0" applyNumberFormat="1" applyFont="1" applyBorder="1" applyAlignment="1">
      <alignment horizontal="right" vertical="top" wrapText="1"/>
    </xf>
    <xf numFmtId="2" fontId="14" fillId="0" borderId="13" xfId="0" applyNumberFormat="1" applyFont="1" applyBorder="1" applyAlignment="1">
      <alignment horizontal="center" vertical="top" wrapText="1"/>
    </xf>
    <xf numFmtId="2" fontId="23" fillId="0" borderId="10" xfId="0" applyNumberFormat="1" applyFont="1" applyBorder="1" applyAlignment="1">
      <alignment horizontal="right" vertical="top" wrapText="1"/>
    </xf>
    <xf numFmtId="2" fontId="14" fillId="0" borderId="13" xfId="0" applyNumberFormat="1" applyFont="1" applyBorder="1" applyAlignment="1">
      <alignment horizontal="right" wrapText="1"/>
    </xf>
    <xf numFmtId="2" fontId="23" fillId="0" borderId="10" xfId="0" applyNumberFormat="1" applyFont="1" applyBorder="1" applyAlignment="1">
      <alignment horizontal="right" wrapText="1"/>
    </xf>
    <xf numFmtId="2" fontId="42" fillId="0" borderId="10" xfId="0" applyNumberFormat="1" applyFont="1" applyBorder="1" applyAlignment="1">
      <alignment horizontal="right" vertical="top" wrapText="1"/>
    </xf>
    <xf numFmtId="0" fontId="6" fillId="0" borderId="15" xfId="0" applyFont="1" applyBorder="1" applyAlignment="1">
      <alignment vertical="top" wrapText="1"/>
    </xf>
    <xf numFmtId="0" fontId="27" fillId="0" borderId="15" xfId="0" applyFont="1" applyBorder="1" applyAlignment="1">
      <alignment horizontal="right" vertical="top" wrapText="1"/>
    </xf>
    <xf numFmtId="2" fontId="26" fillId="0" borderId="10" xfId="0" applyNumberFormat="1" applyFont="1" applyBorder="1" applyAlignment="1">
      <alignment horizontal="right" vertical="top" wrapText="1"/>
    </xf>
    <xf numFmtId="2" fontId="26" fillId="0" borderId="10" xfId="0" applyNumberFormat="1" applyFont="1" applyBorder="1" applyAlignment="1">
      <alignment horizontal="right" vertical="top"/>
    </xf>
    <xf numFmtId="0" fontId="26" fillId="0" borderId="10" xfId="0" applyFont="1" applyBorder="1" applyAlignment="1">
      <alignment horizontal="right" vertical="top" wrapText="1"/>
    </xf>
    <xf numFmtId="2" fontId="64" fillId="0" borderId="0" xfId="0" applyNumberFormat="1" applyFont="1" applyBorder="1" applyAlignment="1">
      <alignment horizontal="right"/>
    </xf>
    <xf numFmtId="2" fontId="64" fillId="0" borderId="0" xfId="0" applyNumberFormat="1" applyFont="1" applyAlignment="1">
      <alignment horizontal="right"/>
    </xf>
    <xf numFmtId="2" fontId="25" fillId="0" borderId="16" xfId="0" applyNumberFormat="1" applyFont="1" applyBorder="1" applyAlignment="1">
      <alignment horizontal="right" vertical="top" wrapText="1"/>
    </xf>
    <xf numFmtId="2" fontId="25" fillId="0" borderId="13" xfId="0" applyNumberFormat="1" applyFont="1" applyBorder="1" applyAlignment="1">
      <alignment horizontal="right" vertical="top" wrapText="1"/>
    </xf>
    <xf numFmtId="2" fontId="64" fillId="0" borderId="10" xfId="0" applyNumberFormat="1" applyFont="1" applyBorder="1" applyAlignment="1">
      <alignment horizontal="right"/>
    </xf>
    <xf numFmtId="2" fontId="64" fillId="0" borderId="16" xfId="0" applyNumberFormat="1" applyFont="1" applyBorder="1" applyAlignment="1">
      <alignment horizontal="right"/>
    </xf>
    <xf numFmtId="2" fontId="64" fillId="0" borderId="13" xfId="0" applyNumberFormat="1" applyFont="1" applyBorder="1" applyAlignment="1">
      <alignment horizontal="right"/>
    </xf>
    <xf numFmtId="0" fontId="52" fillId="0" borderId="0" xfId="0" applyFont="1" applyBorder="1" applyAlignment="1">
      <alignment/>
    </xf>
    <xf numFmtId="0" fontId="12" fillId="0" borderId="12" xfId="0" applyFont="1" applyBorder="1" applyAlignment="1">
      <alignment vertical="top" wrapText="1"/>
    </xf>
    <xf numFmtId="0" fontId="28" fillId="0" borderId="12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justify" vertical="top" wrapText="1"/>
    </xf>
    <xf numFmtId="0" fontId="28" fillId="0" borderId="0" xfId="0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28" fillId="0" borderId="15" xfId="0" applyFont="1" applyBorder="1" applyAlignment="1">
      <alignment horizontal="center" vertical="top" wrapText="1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wrapText="1"/>
    </xf>
    <xf numFmtId="0" fontId="52" fillId="0" borderId="17" xfId="0" applyFont="1" applyBorder="1" applyAlignment="1">
      <alignment/>
    </xf>
    <xf numFmtId="0" fontId="52" fillId="0" borderId="0" xfId="0" applyFont="1" applyAlignment="1">
      <alignment/>
    </xf>
    <xf numFmtId="0" fontId="64" fillId="0" borderId="0" xfId="0" applyFont="1" applyBorder="1" applyAlignment="1">
      <alignment/>
    </xf>
    <xf numFmtId="0" fontId="25" fillId="0" borderId="17" xfId="0" applyFont="1" applyBorder="1" applyAlignment="1">
      <alignment horizontal="right" vertical="top" wrapText="1"/>
    </xf>
    <xf numFmtId="0" fontId="25" fillId="0" borderId="16" xfId="0" applyFont="1" applyBorder="1" applyAlignment="1">
      <alignment vertical="top" wrapText="1"/>
    </xf>
    <xf numFmtId="0" fontId="25" fillId="0" borderId="0" xfId="0" applyFont="1" applyBorder="1" applyAlignment="1">
      <alignment horizontal="right" wrapText="1"/>
    </xf>
    <xf numFmtId="0" fontId="25" fillId="0" borderId="17" xfId="0" applyFont="1" applyBorder="1" applyAlignment="1">
      <alignment horizontal="right" wrapText="1"/>
    </xf>
    <xf numFmtId="0" fontId="26" fillId="0" borderId="0" xfId="0" applyFont="1" applyBorder="1" applyAlignment="1">
      <alignment horizontal="right" wrapText="1"/>
    </xf>
    <xf numFmtId="0" fontId="25" fillId="0" borderId="16" xfId="0" applyFont="1" applyBorder="1" applyAlignment="1">
      <alignment horizontal="right" wrapText="1"/>
    </xf>
    <xf numFmtId="0" fontId="26" fillId="0" borderId="0" xfId="0" applyFont="1" applyBorder="1" applyAlignment="1">
      <alignment horizontal="right"/>
    </xf>
    <xf numFmtId="0" fontId="25" fillId="0" borderId="16" xfId="0" applyFont="1" applyBorder="1" applyAlignment="1">
      <alignment horizontal="right" vertical="top" wrapText="1"/>
    </xf>
    <xf numFmtId="0" fontId="25" fillId="0" borderId="17" xfId="0" applyFont="1" applyBorder="1" applyAlignment="1">
      <alignment vertical="top" wrapText="1"/>
    </xf>
    <xf numFmtId="0" fontId="62" fillId="0" borderId="10" xfId="0" applyFont="1" applyBorder="1" applyAlignment="1">
      <alignment horizontal="right" vertical="top" wrapText="1"/>
    </xf>
    <xf numFmtId="0" fontId="62" fillId="0" borderId="0" xfId="0" applyFont="1" applyBorder="1" applyAlignment="1">
      <alignment horizontal="right" vertical="top" wrapText="1"/>
    </xf>
    <xf numFmtId="0" fontId="63" fillId="0" borderId="16" xfId="0" applyFont="1" applyBorder="1" applyAlignment="1">
      <alignment vertical="top" wrapText="1"/>
    </xf>
    <xf numFmtId="0" fontId="64" fillId="0" borderId="0" xfId="0" applyFont="1" applyAlignment="1">
      <alignment/>
    </xf>
    <xf numFmtId="0" fontId="12" fillId="0" borderId="10" xfId="0" applyFont="1" applyBorder="1" applyAlignment="1">
      <alignment vertical="center"/>
    </xf>
    <xf numFmtId="2" fontId="29" fillId="0" borderId="10" xfId="0" applyNumberFormat="1" applyFont="1" applyBorder="1" applyAlignment="1">
      <alignment horizontal="right" vertical="top" wrapText="1"/>
    </xf>
    <xf numFmtId="2" fontId="29" fillId="0" borderId="10" xfId="0" applyNumberFormat="1" applyFont="1" applyBorder="1" applyAlignment="1">
      <alignment/>
    </xf>
    <xf numFmtId="2" fontId="29" fillId="0" borderId="10" xfId="0" applyNumberFormat="1" applyFont="1" applyBorder="1" applyAlignment="1">
      <alignment vertical="top" wrapText="1"/>
    </xf>
    <xf numFmtId="0" fontId="65" fillId="0" borderId="10" xfId="0" applyFont="1" applyBorder="1" applyAlignment="1">
      <alignment vertical="top" wrapText="1"/>
    </xf>
    <xf numFmtId="0" fontId="65" fillId="0" borderId="10" xfId="0" applyFont="1" applyBorder="1" applyAlignment="1">
      <alignment horizontal="center" vertical="top" wrapText="1"/>
    </xf>
    <xf numFmtId="0" fontId="65" fillId="0" borderId="10" xfId="0" applyFont="1" applyBorder="1" applyAlignment="1">
      <alignment horizontal="right" vertical="top" wrapText="1"/>
    </xf>
    <xf numFmtId="2" fontId="65" fillId="0" borderId="10" xfId="0" applyNumberFormat="1" applyFont="1" applyBorder="1" applyAlignment="1">
      <alignment horizontal="right" vertical="top" wrapText="1"/>
    </xf>
    <xf numFmtId="2" fontId="65" fillId="0" borderId="10" xfId="0" applyNumberFormat="1" applyFont="1" applyBorder="1" applyAlignment="1">
      <alignment vertical="top" wrapText="1"/>
    </xf>
    <xf numFmtId="0" fontId="60" fillId="0" borderId="10" xfId="0" applyFont="1" applyBorder="1" applyAlignment="1">
      <alignment vertical="top" wrapText="1"/>
    </xf>
    <xf numFmtId="0" fontId="30" fillId="0" borderId="10" xfId="0" applyFont="1" applyBorder="1" applyAlignment="1">
      <alignment/>
    </xf>
    <xf numFmtId="174" fontId="33" fillId="0" borderId="0" xfId="0" applyNumberFormat="1" applyFont="1" applyBorder="1" applyAlignment="1">
      <alignment/>
    </xf>
    <xf numFmtId="174" fontId="107" fillId="0" borderId="0" xfId="0" applyNumberFormat="1" applyFont="1" applyBorder="1" applyAlignment="1">
      <alignment/>
    </xf>
    <xf numFmtId="174" fontId="107" fillId="0" borderId="0" xfId="0" applyNumberFormat="1" applyFont="1" applyAlignment="1">
      <alignment/>
    </xf>
    <xf numFmtId="2" fontId="22" fillId="0" borderId="10" xfId="0" applyNumberFormat="1" applyFont="1" applyBorder="1" applyAlignment="1">
      <alignment horizontal="right" vertical="top" wrapText="1"/>
    </xf>
    <xf numFmtId="2" fontId="22" fillId="0" borderId="14" xfId="0" applyNumberFormat="1" applyFont="1" applyBorder="1" applyAlignment="1">
      <alignment vertical="top" wrapText="1"/>
    </xf>
    <xf numFmtId="2" fontId="22" fillId="0" borderId="14" xfId="0" applyNumberFormat="1" applyFont="1" applyBorder="1" applyAlignment="1">
      <alignment horizontal="right" vertical="top" wrapText="1"/>
    </xf>
    <xf numFmtId="2" fontId="22" fillId="0" borderId="15" xfId="0" applyNumberFormat="1" applyFont="1" applyBorder="1" applyAlignment="1">
      <alignment vertical="top" wrapText="1"/>
    </xf>
    <xf numFmtId="2" fontId="108" fillId="0" borderId="15" xfId="0" applyNumberFormat="1" applyFont="1" applyBorder="1" applyAlignment="1">
      <alignment/>
    </xf>
    <xf numFmtId="2" fontId="22" fillId="0" borderId="11" xfId="0" applyNumberFormat="1" applyFont="1" applyBorder="1" applyAlignment="1">
      <alignment vertical="top" wrapText="1"/>
    </xf>
    <xf numFmtId="2" fontId="22" fillId="0" borderId="11" xfId="0" applyNumberFormat="1" applyFont="1" applyBorder="1" applyAlignment="1">
      <alignment horizontal="right" vertical="top" wrapText="1"/>
    </xf>
    <xf numFmtId="2" fontId="22" fillId="0" borderId="15" xfId="0" applyNumberFormat="1" applyFont="1" applyBorder="1" applyAlignment="1">
      <alignment horizontal="right" vertical="top" wrapText="1"/>
    </xf>
    <xf numFmtId="2" fontId="22" fillId="0" borderId="14" xfId="0" applyNumberFormat="1" applyFont="1" applyBorder="1" applyAlignment="1">
      <alignment/>
    </xf>
    <xf numFmtId="2" fontId="22" fillId="0" borderId="15" xfId="0" applyNumberFormat="1" applyFont="1" applyBorder="1" applyAlignment="1">
      <alignment/>
    </xf>
    <xf numFmtId="2" fontId="22" fillId="0" borderId="0" xfId="0" applyNumberFormat="1" applyFont="1" applyAlignment="1">
      <alignment vertical="top"/>
    </xf>
    <xf numFmtId="2" fontId="22" fillId="0" borderId="10" xfId="0" applyNumberFormat="1" applyFont="1" applyBorder="1" applyAlignment="1">
      <alignment vertical="top"/>
    </xf>
    <xf numFmtId="2" fontId="22" fillId="0" borderId="10" xfId="0" applyNumberFormat="1" applyFont="1" applyBorder="1" applyAlignment="1">
      <alignment/>
    </xf>
    <xf numFmtId="2" fontId="54" fillId="0" borderId="10" xfId="0" applyNumberFormat="1" applyFont="1" applyBorder="1" applyAlignment="1">
      <alignment horizontal="right" wrapText="1"/>
    </xf>
    <xf numFmtId="0" fontId="54" fillId="0" borderId="10" xfId="0" applyFont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right" vertical="top" wrapText="1"/>
    </xf>
    <xf numFmtId="2" fontId="49" fillId="0" borderId="10" xfId="0" applyNumberFormat="1" applyFont="1" applyBorder="1" applyAlignment="1">
      <alignment horizontal="right" vertical="top" wrapText="1"/>
    </xf>
    <xf numFmtId="2" fontId="32" fillId="0" borderId="10" xfId="0" applyNumberFormat="1" applyFont="1" applyBorder="1" applyAlignment="1">
      <alignment horizontal="right" vertical="top" wrapText="1"/>
    </xf>
    <xf numFmtId="0" fontId="48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justify" vertical="top" wrapText="1"/>
    </xf>
    <xf numFmtId="0" fontId="47" fillId="0" borderId="10" xfId="0" applyFont="1" applyBorder="1" applyAlignment="1">
      <alignment horizontal="right" vertical="top" wrapText="1"/>
    </xf>
    <xf numFmtId="2" fontId="47" fillId="0" borderId="10" xfId="0" applyNumberFormat="1" applyFont="1" applyBorder="1" applyAlignment="1">
      <alignment horizontal="right" vertical="top" wrapText="1"/>
    </xf>
    <xf numFmtId="2" fontId="47" fillId="0" borderId="10" xfId="0" applyNumberFormat="1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left" vertical="justify" wrapText="1"/>
    </xf>
    <xf numFmtId="0" fontId="49" fillId="0" borderId="13" xfId="0" applyFont="1" applyBorder="1" applyAlignment="1">
      <alignment horizontal="left" vertical="justify" wrapText="1"/>
    </xf>
    <xf numFmtId="0" fontId="49" fillId="0" borderId="13" xfId="0" applyFont="1" applyBorder="1" applyAlignment="1">
      <alignment horizontal="left" vertical="justify" wrapText="1"/>
    </xf>
    <xf numFmtId="0" fontId="48" fillId="0" borderId="13" xfId="0" applyFont="1" applyBorder="1" applyAlignment="1">
      <alignment horizontal="left" vertical="justify" wrapText="1"/>
    </xf>
    <xf numFmtId="0" fontId="48" fillId="0" borderId="13" xfId="0" applyFont="1" applyBorder="1" applyAlignment="1">
      <alignment horizontal="left" vertical="top" wrapText="1"/>
    </xf>
    <xf numFmtId="0" fontId="19" fillId="0" borderId="18" xfId="0" applyFont="1" applyBorder="1" applyAlignment="1">
      <alignment vertical="top" wrapText="1"/>
    </xf>
    <xf numFmtId="0" fontId="14" fillId="0" borderId="19" xfId="0" applyFont="1" applyBorder="1" applyAlignment="1">
      <alignment horizontal="justify" vertical="top" wrapText="1"/>
    </xf>
    <xf numFmtId="0" fontId="28" fillId="0" borderId="13" xfId="0" applyFont="1" applyBorder="1" applyAlignment="1">
      <alignment horizontal="center" vertical="top" wrapText="1"/>
    </xf>
    <xf numFmtId="0" fontId="26" fillId="0" borderId="10" xfId="0" applyFont="1" applyBorder="1" applyAlignment="1">
      <alignment vertical="justify"/>
    </xf>
    <xf numFmtId="2" fontId="67" fillId="0" borderId="10" xfId="0" applyNumberFormat="1" applyFont="1" applyBorder="1" applyAlignment="1">
      <alignment horizontal="right" vertical="top" wrapText="1"/>
    </xf>
    <xf numFmtId="2" fontId="67" fillId="0" borderId="10" xfId="0" applyNumberFormat="1" applyFont="1" applyBorder="1" applyAlignment="1">
      <alignment vertical="top"/>
    </xf>
    <xf numFmtId="2" fontId="67" fillId="0" borderId="10" xfId="0" applyNumberFormat="1" applyFont="1" applyBorder="1" applyAlignment="1">
      <alignment/>
    </xf>
    <xf numFmtId="2" fontId="109" fillId="0" borderId="10" xfId="0" applyNumberFormat="1" applyFont="1" applyBorder="1" applyAlignment="1">
      <alignment/>
    </xf>
    <xf numFmtId="2" fontId="109" fillId="0" borderId="15" xfId="0" applyNumberFormat="1" applyFont="1" applyBorder="1" applyAlignment="1">
      <alignment/>
    </xf>
    <xf numFmtId="2" fontId="60" fillId="0" borderId="10" xfId="0" applyNumberFormat="1" applyFont="1" applyBorder="1" applyAlignment="1">
      <alignment horizontal="right" vertical="top" wrapText="1"/>
    </xf>
    <xf numFmtId="2" fontId="60" fillId="0" borderId="10" xfId="0" applyNumberFormat="1" applyFont="1" applyBorder="1" applyAlignment="1">
      <alignment horizontal="right"/>
    </xf>
    <xf numFmtId="2" fontId="60" fillId="0" borderId="15" xfId="0" applyNumberFormat="1" applyFont="1" applyBorder="1" applyAlignment="1">
      <alignment horizontal="right" vertical="top" wrapText="1"/>
    </xf>
    <xf numFmtId="0" fontId="60" fillId="0" borderId="0" xfId="0" applyFont="1" applyBorder="1" applyAlignment="1">
      <alignment horizontal="right" vertical="top" wrapText="1"/>
    </xf>
    <xf numFmtId="0" fontId="60" fillId="0" borderId="0" xfId="0" applyFont="1" applyBorder="1" applyAlignment="1">
      <alignment horizontal="center" vertical="top" wrapText="1"/>
    </xf>
    <xf numFmtId="0" fontId="108" fillId="0" borderId="0" xfId="0" applyFont="1" applyBorder="1" applyAlignment="1">
      <alignment/>
    </xf>
    <xf numFmtId="0" fontId="108" fillId="0" borderId="0" xfId="0" applyFont="1" applyAlignment="1">
      <alignment/>
    </xf>
    <xf numFmtId="0" fontId="32" fillId="0" borderId="16" xfId="0" applyFont="1" applyBorder="1" applyAlignment="1">
      <alignment vertical="top" wrapText="1"/>
    </xf>
    <xf numFmtId="0" fontId="108" fillId="0" borderId="16" xfId="0" applyFont="1" applyBorder="1" applyAlignment="1">
      <alignment/>
    </xf>
    <xf numFmtId="0" fontId="108" fillId="0" borderId="13" xfId="0" applyFont="1" applyBorder="1" applyAlignment="1">
      <alignment/>
    </xf>
    <xf numFmtId="0" fontId="108" fillId="0" borderId="10" xfId="0" applyFont="1" applyBorder="1" applyAlignment="1">
      <alignment/>
    </xf>
    <xf numFmtId="0" fontId="30" fillId="0" borderId="10" xfId="0" applyFont="1" applyBorder="1" applyAlignment="1">
      <alignment vertical="top"/>
    </xf>
    <xf numFmtId="0" fontId="60" fillId="0" borderId="0" xfId="0" applyFont="1" applyBorder="1" applyAlignment="1">
      <alignment vertical="top" wrapText="1"/>
    </xf>
    <xf numFmtId="0" fontId="32" fillId="0" borderId="17" xfId="0" applyFont="1" applyBorder="1" applyAlignment="1">
      <alignment vertical="top" wrapText="1"/>
    </xf>
    <xf numFmtId="0" fontId="32" fillId="0" borderId="18" xfId="0" applyFont="1" applyBorder="1" applyAlignment="1">
      <alignment vertical="top" wrapText="1"/>
    </xf>
    <xf numFmtId="0" fontId="108" fillId="0" borderId="14" xfId="0" applyFont="1" applyBorder="1" applyAlignment="1">
      <alignment/>
    </xf>
    <xf numFmtId="0" fontId="68" fillId="0" borderId="0" xfId="0" applyFont="1" applyBorder="1" applyAlignment="1">
      <alignment horizontal="center" vertical="top" wrapText="1"/>
    </xf>
    <xf numFmtId="0" fontId="108" fillId="0" borderId="17" xfId="0" applyFont="1" applyBorder="1" applyAlignment="1">
      <alignment/>
    </xf>
    <xf numFmtId="0" fontId="108" fillId="0" borderId="18" xfId="0" applyFont="1" applyBorder="1" applyAlignment="1">
      <alignment/>
    </xf>
    <xf numFmtId="0" fontId="31" fillId="0" borderId="0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top" wrapText="1"/>
    </xf>
    <xf numFmtId="0" fontId="30" fillId="0" borderId="0" xfId="0" applyFont="1" applyBorder="1" applyAlignment="1">
      <alignment vertical="top" wrapText="1"/>
    </xf>
    <xf numFmtId="0" fontId="30" fillId="0" borderId="0" xfId="0" applyFont="1" applyBorder="1" applyAlignment="1">
      <alignment horizontal="right" vertical="top" wrapText="1"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69" fillId="0" borderId="16" xfId="0" applyFont="1" applyBorder="1" applyAlignment="1">
      <alignment vertical="top" wrapText="1"/>
    </xf>
    <xf numFmtId="0" fontId="30" fillId="0" borderId="16" xfId="0" applyFont="1" applyBorder="1" applyAlignment="1">
      <alignment/>
    </xf>
    <xf numFmtId="0" fontId="30" fillId="0" borderId="13" xfId="0" applyFont="1" applyBorder="1" applyAlignment="1">
      <alignment/>
    </xf>
    <xf numFmtId="2" fontId="60" fillId="0" borderId="15" xfId="0" applyNumberFormat="1" applyFont="1" applyBorder="1" applyAlignment="1">
      <alignment vertical="top" wrapText="1"/>
    </xf>
    <xf numFmtId="2" fontId="60" fillId="0" borderId="15" xfId="0" applyNumberFormat="1" applyFont="1" applyBorder="1" applyAlignment="1">
      <alignment horizontal="center" vertical="top" wrapText="1"/>
    </xf>
    <xf numFmtId="2" fontId="60" fillId="0" borderId="15" xfId="0" applyNumberFormat="1" applyFont="1" applyBorder="1" applyAlignment="1">
      <alignment/>
    </xf>
    <xf numFmtId="0" fontId="30" fillId="0" borderId="0" xfId="0" applyFont="1" applyBorder="1" applyAlignment="1">
      <alignment wrapText="1"/>
    </xf>
    <xf numFmtId="0" fontId="69" fillId="0" borderId="17" xfId="0" applyFont="1" applyBorder="1" applyAlignment="1">
      <alignment vertical="top" wrapText="1"/>
    </xf>
    <xf numFmtId="0" fontId="30" fillId="0" borderId="17" xfId="0" applyFont="1" applyBorder="1" applyAlignment="1">
      <alignment/>
    </xf>
    <xf numFmtId="0" fontId="30" fillId="0" borderId="18" xfId="0" applyFont="1" applyBorder="1" applyAlignment="1">
      <alignment/>
    </xf>
    <xf numFmtId="2" fontId="31" fillId="0" borderId="10" xfId="0" applyNumberFormat="1" applyFont="1" applyBorder="1" applyAlignment="1">
      <alignment horizontal="right" vertical="top" wrapText="1"/>
    </xf>
    <xf numFmtId="0" fontId="60" fillId="0" borderId="10" xfId="0" applyFont="1" applyBorder="1" applyAlignment="1">
      <alignment horizontal="right" wrapText="1"/>
    </xf>
    <xf numFmtId="0" fontId="60" fillId="0" borderId="15" xfId="0" applyFont="1" applyBorder="1" applyAlignment="1">
      <alignment horizontal="right" wrapText="1"/>
    </xf>
    <xf numFmtId="0" fontId="60" fillId="0" borderId="10" xfId="0" applyFont="1" applyBorder="1" applyAlignment="1">
      <alignment horizontal="right" vertical="top" wrapText="1"/>
    </xf>
    <xf numFmtId="0" fontId="62" fillId="0" borderId="16" xfId="0" applyFont="1" applyBorder="1" applyAlignment="1">
      <alignment vertical="top" wrapText="1"/>
    </xf>
    <xf numFmtId="0" fontId="60" fillId="0" borderId="0" xfId="0" applyFont="1" applyBorder="1" applyAlignment="1">
      <alignment wrapText="1"/>
    </xf>
    <xf numFmtId="0" fontId="60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vertical="top" wrapText="1"/>
    </xf>
    <xf numFmtId="0" fontId="60" fillId="0" borderId="0" xfId="0" applyFont="1" applyBorder="1" applyAlignment="1">
      <alignment/>
    </xf>
    <xf numFmtId="0" fontId="62" fillId="0" borderId="17" xfId="0" applyFont="1" applyBorder="1" applyAlignment="1">
      <alignment vertical="top" wrapText="1"/>
    </xf>
    <xf numFmtId="2" fontId="31" fillId="0" borderId="10" xfId="0" applyNumberFormat="1" applyFont="1" applyBorder="1" applyAlignment="1">
      <alignment vertical="top" wrapText="1"/>
    </xf>
    <xf numFmtId="2" fontId="30" fillId="0" borderId="0" xfId="0" applyNumberFormat="1" applyFont="1" applyAlignment="1">
      <alignment/>
    </xf>
    <xf numFmtId="2" fontId="62" fillId="0" borderId="10" xfId="0" applyNumberFormat="1" applyFont="1" applyBorder="1" applyAlignment="1">
      <alignment horizontal="right" vertical="top" wrapText="1"/>
    </xf>
    <xf numFmtId="2" fontId="6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105" fillId="0" borderId="0" xfId="0" applyFont="1" applyAlignment="1">
      <alignment/>
    </xf>
    <xf numFmtId="0" fontId="65" fillId="0" borderId="13" xfId="0" applyFont="1" applyBorder="1" applyAlignment="1">
      <alignment horizontal="center" vertical="top" wrapText="1"/>
    </xf>
    <xf numFmtId="0" fontId="33" fillId="0" borderId="10" xfId="0" applyFont="1" applyBorder="1" applyAlignment="1">
      <alignment/>
    </xf>
    <xf numFmtId="2" fontId="30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33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left" vertical="top" wrapText="1"/>
    </xf>
    <xf numFmtId="0" fontId="108" fillId="0" borderId="10" xfId="0" applyFont="1" applyBorder="1" applyAlignment="1">
      <alignment vertical="justify"/>
    </xf>
    <xf numFmtId="2" fontId="14" fillId="0" borderId="18" xfId="0" applyNumberFormat="1" applyFont="1" applyBorder="1" applyAlignment="1">
      <alignment horizontal="right" vertical="top" wrapText="1"/>
    </xf>
    <xf numFmtId="0" fontId="22" fillId="0" borderId="21" xfId="0" applyFont="1" applyBorder="1" applyAlignment="1">
      <alignment vertical="top" wrapText="1"/>
    </xf>
    <xf numFmtId="2" fontId="14" fillId="0" borderId="11" xfId="0" applyNumberFormat="1" applyFont="1" applyBorder="1" applyAlignment="1">
      <alignment vertical="top" wrapText="1"/>
    </xf>
    <xf numFmtId="2" fontId="14" fillId="0" borderId="14" xfId="0" applyNumberFormat="1" applyFont="1" applyBorder="1" applyAlignment="1">
      <alignment horizontal="right" vertical="top" wrapText="1"/>
    </xf>
    <xf numFmtId="2" fontId="14" fillId="0" borderId="11" xfId="0" applyNumberFormat="1" applyFont="1" applyBorder="1" applyAlignment="1">
      <alignment horizontal="right" vertical="top" wrapText="1"/>
    </xf>
    <xf numFmtId="2" fontId="14" fillId="0" borderId="15" xfId="0" applyNumberFormat="1" applyFont="1" applyBorder="1" applyAlignment="1">
      <alignment horizontal="right" vertical="top" wrapText="1"/>
    </xf>
    <xf numFmtId="0" fontId="50" fillId="0" borderId="20" xfId="0" applyFont="1" applyBorder="1" applyAlignment="1">
      <alignment vertical="top" wrapText="1"/>
    </xf>
    <xf numFmtId="0" fontId="70" fillId="0" borderId="15" xfId="0" applyFont="1" applyBorder="1" applyAlignment="1">
      <alignment horizontal="left" vertical="top" wrapText="1"/>
    </xf>
    <xf numFmtId="0" fontId="65" fillId="0" borderId="10" xfId="0" applyFont="1" applyBorder="1" applyAlignment="1">
      <alignment horizontal="right" wrapText="1"/>
    </xf>
    <xf numFmtId="0" fontId="30" fillId="0" borderId="10" xfId="0" applyFont="1" applyBorder="1" applyAlignment="1">
      <alignment vertical="top" wrapText="1"/>
    </xf>
    <xf numFmtId="2" fontId="29" fillId="0" borderId="10" xfId="42" applyNumberFormat="1" applyFont="1" applyBorder="1" applyAlignment="1">
      <alignment horizontal="right" vertical="top" wrapText="1"/>
    </xf>
    <xf numFmtId="2" fontId="65" fillId="0" borderId="10" xfId="42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right" vertical="top" wrapText="1"/>
    </xf>
    <xf numFmtId="0" fontId="32" fillId="0" borderId="20" xfId="0" applyFont="1" applyBorder="1" applyAlignment="1">
      <alignment vertical="top" wrapText="1"/>
    </xf>
    <xf numFmtId="0" fontId="29" fillId="0" borderId="17" xfId="0" applyFont="1" applyBorder="1" applyAlignment="1">
      <alignment vertical="top" wrapText="1"/>
    </xf>
    <xf numFmtId="0" fontId="60" fillId="0" borderId="17" xfId="0" applyFont="1" applyBorder="1" applyAlignment="1">
      <alignment horizontal="right" vertical="top" wrapText="1"/>
    </xf>
    <xf numFmtId="0" fontId="52" fillId="0" borderId="17" xfId="0" applyFont="1" applyBorder="1" applyAlignment="1">
      <alignment/>
    </xf>
    <xf numFmtId="0" fontId="52" fillId="0" borderId="18" xfId="0" applyFont="1" applyBorder="1" applyAlignment="1">
      <alignment/>
    </xf>
    <xf numFmtId="0" fontId="0" fillId="0" borderId="14" xfId="0" applyBorder="1" applyAlignment="1">
      <alignment/>
    </xf>
    <xf numFmtId="2" fontId="29" fillId="0" borderId="10" xfId="0" applyNumberFormat="1" applyFont="1" applyBorder="1" applyAlignment="1">
      <alignment vertical="top"/>
    </xf>
    <xf numFmtId="0" fontId="31" fillId="0" borderId="10" xfId="0" applyFont="1" applyBorder="1" applyAlignment="1">
      <alignment vertical="top" wrapText="1"/>
    </xf>
    <xf numFmtId="2" fontId="31" fillId="0" borderId="14" xfId="0" applyNumberFormat="1" applyFont="1" applyBorder="1" applyAlignment="1">
      <alignment horizontal="right" vertical="top" wrapText="1"/>
    </xf>
    <xf numFmtId="2" fontId="14" fillId="0" borderId="10" xfId="0" applyNumberFormat="1" applyFont="1" applyBorder="1" applyAlignment="1">
      <alignment horizontal="right" wrapText="1"/>
    </xf>
    <xf numFmtId="2" fontId="17" fillId="0" borderId="10" xfId="0" applyNumberFormat="1" applyFont="1" applyBorder="1" applyAlignment="1">
      <alignment horizontal="right" wrapText="1"/>
    </xf>
    <xf numFmtId="0" fontId="6" fillId="0" borderId="14" xfId="0" applyFont="1" applyBorder="1" applyAlignment="1">
      <alignment horizontal="center" vertical="top" wrapText="1"/>
    </xf>
    <xf numFmtId="0" fontId="22" fillId="0" borderId="15" xfId="0" applyFont="1" applyBorder="1" applyAlignment="1">
      <alignment vertical="top" wrapText="1"/>
    </xf>
    <xf numFmtId="0" fontId="22" fillId="0" borderId="15" xfId="0" applyFont="1" applyBorder="1" applyAlignment="1">
      <alignment vertical="justify" wrapText="1"/>
    </xf>
    <xf numFmtId="0" fontId="28" fillId="0" borderId="15" xfId="0" applyFont="1" applyBorder="1" applyAlignment="1">
      <alignment horizontal="center" vertical="center" wrapText="1"/>
    </xf>
    <xf numFmtId="174" fontId="33" fillId="0" borderId="10" xfId="0" applyNumberFormat="1" applyFont="1" applyBorder="1" applyAlignment="1">
      <alignment vertical="top" wrapText="1"/>
    </xf>
    <xf numFmtId="174" fontId="33" fillId="0" borderId="10" xfId="0" applyNumberFormat="1" applyFont="1" applyBorder="1" applyAlignment="1">
      <alignment vertical="top"/>
    </xf>
    <xf numFmtId="174" fontId="107" fillId="0" borderId="10" xfId="0" applyNumberFormat="1" applyFont="1" applyBorder="1" applyAlignment="1">
      <alignment vertical="top"/>
    </xf>
    <xf numFmtId="0" fontId="29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right" vertical="top" wrapText="1"/>
    </xf>
    <xf numFmtId="0" fontId="28" fillId="0" borderId="10" xfId="0" applyFont="1" applyBorder="1" applyAlignment="1">
      <alignment horizontal="right" vertical="top" wrapText="1"/>
    </xf>
    <xf numFmtId="0" fontId="28" fillId="0" borderId="10" xfId="0" applyFont="1" applyBorder="1" applyAlignment="1">
      <alignment horizontal="center" vertical="top" wrapText="1"/>
    </xf>
    <xf numFmtId="2" fontId="110" fillId="0" borderId="0" xfId="0" applyNumberFormat="1" applyFont="1" applyAlignment="1">
      <alignment/>
    </xf>
    <xf numFmtId="168" fontId="33" fillId="0" borderId="10" xfId="0" applyNumberFormat="1" applyFont="1" applyBorder="1" applyAlignment="1">
      <alignment horizontal="left" vertical="top" wrapText="1"/>
    </xf>
    <xf numFmtId="168" fontId="33" fillId="0" borderId="10" xfId="0" applyNumberFormat="1" applyFont="1" applyBorder="1" applyAlignment="1">
      <alignment horizontal="left" vertical="top"/>
    </xf>
    <xf numFmtId="0" fontId="33" fillId="0" borderId="14" xfId="0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wrapText="1"/>
    </xf>
    <xf numFmtId="2" fontId="8" fillId="0" borderId="15" xfId="0" applyNumberFormat="1" applyFont="1" applyBorder="1" applyAlignment="1">
      <alignment wrapText="1"/>
    </xf>
    <xf numFmtId="0" fontId="33" fillId="0" borderId="14" xfId="0" applyFont="1" applyBorder="1" applyAlignment="1">
      <alignment horizontal="center" wrapText="1"/>
    </xf>
    <xf numFmtId="0" fontId="33" fillId="0" borderId="15" xfId="0" applyFont="1" applyBorder="1" applyAlignment="1">
      <alignment vertical="top" wrapText="1"/>
    </xf>
    <xf numFmtId="0" fontId="33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top" wrapText="1"/>
    </xf>
    <xf numFmtId="0" fontId="60" fillId="0" borderId="10" xfId="0" applyFont="1" applyBorder="1" applyAlignment="1">
      <alignment horizontal="left" vertical="top" wrapText="1"/>
    </xf>
    <xf numFmtId="0" fontId="72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14" fillId="0" borderId="12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justify" vertical="top" wrapText="1"/>
    </xf>
    <xf numFmtId="0" fontId="14" fillId="0" borderId="15" xfId="0" applyFont="1" applyBorder="1" applyAlignment="1">
      <alignment horizontal="justify" vertical="top" wrapText="1"/>
    </xf>
    <xf numFmtId="0" fontId="22" fillId="0" borderId="20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" vertical="top" wrapText="1"/>
    </xf>
    <xf numFmtId="0" fontId="22" fillId="0" borderId="22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2" fillId="0" borderId="0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center"/>
    </xf>
    <xf numFmtId="0" fontId="12" fillId="0" borderId="16" xfId="0" applyFont="1" applyBorder="1" applyAlignment="1">
      <alignment horizontal="right" vertical="top" wrapText="1"/>
    </xf>
    <xf numFmtId="0" fontId="12" fillId="0" borderId="12" xfId="0" applyFont="1" applyBorder="1" applyAlignment="1">
      <alignment horizontal="right" vertical="top" wrapText="1"/>
    </xf>
    <xf numFmtId="0" fontId="31" fillId="0" borderId="12" xfId="0" applyFont="1" applyBorder="1" applyAlignment="1">
      <alignment horizontal="right" vertical="top" wrapText="1"/>
    </xf>
    <xf numFmtId="0" fontId="31" fillId="0" borderId="16" xfId="0" applyFont="1" applyBorder="1" applyAlignment="1">
      <alignment horizontal="right" vertical="top" wrapText="1"/>
    </xf>
    <xf numFmtId="0" fontId="31" fillId="0" borderId="13" xfId="0" applyFont="1" applyBorder="1" applyAlignment="1">
      <alignment horizontal="righ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61" fillId="0" borderId="12" xfId="0" applyFont="1" applyBorder="1" applyAlignment="1">
      <alignment horizontal="left" vertical="top" wrapText="1"/>
    </xf>
    <xf numFmtId="0" fontId="61" fillId="0" borderId="16" xfId="0" applyFont="1" applyBorder="1" applyAlignment="1">
      <alignment horizontal="left" vertical="top" wrapText="1"/>
    </xf>
    <xf numFmtId="0" fontId="71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right" vertical="top" wrapText="1"/>
    </xf>
    <xf numFmtId="0" fontId="29" fillId="0" borderId="12" xfId="0" applyFont="1" applyBorder="1" applyAlignment="1">
      <alignment horizontal="right" vertical="top" wrapText="1"/>
    </xf>
    <xf numFmtId="0" fontId="29" fillId="0" borderId="16" xfId="0" applyFont="1" applyBorder="1" applyAlignment="1">
      <alignment horizontal="right" vertical="top" wrapText="1"/>
    </xf>
    <xf numFmtId="0" fontId="29" fillId="0" borderId="13" xfId="0" applyFont="1" applyBorder="1" applyAlignment="1">
      <alignment horizontal="righ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justify" vertical="top" wrapText="1"/>
    </xf>
    <xf numFmtId="0" fontId="40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3" fillId="0" borderId="0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54" fillId="0" borderId="12" xfId="0" applyFont="1" applyBorder="1" applyAlignment="1">
      <alignment horizontal="right" vertical="top" wrapText="1"/>
    </xf>
    <xf numFmtId="0" fontId="54" fillId="0" borderId="16" xfId="0" applyFont="1" applyBorder="1" applyAlignment="1">
      <alignment horizontal="right" vertical="top" wrapText="1"/>
    </xf>
    <xf numFmtId="0" fontId="54" fillId="0" borderId="13" xfId="0" applyFont="1" applyBorder="1" applyAlignment="1">
      <alignment horizontal="right" vertical="top" wrapText="1"/>
    </xf>
    <xf numFmtId="0" fontId="17" fillId="0" borderId="12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top" wrapText="1"/>
    </xf>
    <xf numFmtId="0" fontId="22" fillId="0" borderId="16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50" fillId="0" borderId="12" xfId="0" applyFont="1" applyBorder="1" applyAlignment="1">
      <alignment horizontal="left" vertical="top" wrapText="1"/>
    </xf>
    <xf numFmtId="0" fontId="50" fillId="0" borderId="16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5" fillId="0" borderId="10" xfId="0" applyFont="1" applyBorder="1" applyAlignment="1">
      <alignment horizontal="right" vertical="top" wrapText="1"/>
    </xf>
    <xf numFmtId="0" fontId="48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/>
    </xf>
    <xf numFmtId="0" fontId="33" fillId="0" borderId="10" xfId="0" applyFont="1" applyBorder="1" applyAlignment="1">
      <alignment horizontal="center" vertical="top" wrapText="1"/>
    </xf>
    <xf numFmtId="0" fontId="33" fillId="0" borderId="10" xfId="0" applyFont="1" applyBorder="1" applyAlignment="1">
      <alignment vertical="top" wrapText="1"/>
    </xf>
    <xf numFmtId="2" fontId="8" fillId="0" borderId="10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vertical="top" wrapText="1"/>
    </xf>
    <xf numFmtId="2" fontId="28" fillId="0" borderId="10" xfId="0" applyNumberFormat="1" applyFont="1" applyBorder="1" applyAlignment="1">
      <alignment horizontal="right" vertical="top" wrapText="1"/>
    </xf>
    <xf numFmtId="0" fontId="46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%20YEARS%20AVERAGE%20BUDG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OPOSE%20BUDGET-2013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 (Rev.)"/>
      <sheetName val="EXP (Rev.)"/>
      <sheetName val="Income (Pro.)"/>
      <sheetName val="EXP (Pro.)"/>
    </sheetNames>
    <sheetDataSet>
      <sheetData sheetId="0">
        <row r="7">
          <cell r="F7">
            <v>363179</v>
          </cell>
          <cell r="G7">
            <v>189696</v>
          </cell>
          <cell r="H7">
            <v>189696</v>
          </cell>
        </row>
        <row r="8">
          <cell r="F8">
            <v>155000</v>
          </cell>
          <cell r="G8">
            <v>96000</v>
          </cell>
          <cell r="H8">
            <v>96000</v>
          </cell>
        </row>
        <row r="9">
          <cell r="F9">
            <v>300748</v>
          </cell>
          <cell r="G9">
            <v>156000</v>
          </cell>
          <cell r="H9">
            <v>156000</v>
          </cell>
        </row>
        <row r="11">
          <cell r="F11">
            <v>15100</v>
          </cell>
          <cell r="G11">
            <v>15000</v>
          </cell>
          <cell r="H11">
            <v>15000</v>
          </cell>
        </row>
        <row r="12">
          <cell r="F12">
            <v>0</v>
          </cell>
          <cell r="G12">
            <v>0</v>
          </cell>
          <cell r="H12">
            <v>0</v>
          </cell>
        </row>
        <row r="14">
          <cell r="F14">
            <v>1059620</v>
          </cell>
          <cell r="G14">
            <v>879120</v>
          </cell>
          <cell r="H14">
            <v>918920</v>
          </cell>
        </row>
        <row r="15">
          <cell r="F15">
            <v>1039074</v>
          </cell>
          <cell r="G15">
            <v>641304</v>
          </cell>
          <cell r="H15">
            <v>641304</v>
          </cell>
        </row>
        <row r="16">
          <cell r="F16">
            <v>620326</v>
          </cell>
          <cell r="G16">
            <v>658800</v>
          </cell>
          <cell r="H16">
            <v>385119</v>
          </cell>
        </row>
        <row r="17">
          <cell r="F17">
            <v>7080</v>
          </cell>
          <cell r="G17">
            <v>10000</v>
          </cell>
          <cell r="H17">
            <v>10000</v>
          </cell>
        </row>
        <row r="18">
          <cell r="F18">
            <v>7410465</v>
          </cell>
          <cell r="G18">
            <v>7653250</v>
          </cell>
          <cell r="H18">
            <v>7653250</v>
          </cell>
        </row>
        <row r="19">
          <cell r="F19">
            <v>1316800</v>
          </cell>
          <cell r="G19">
            <v>1240720</v>
          </cell>
          <cell r="H19">
            <v>1240720</v>
          </cell>
        </row>
        <row r="20">
          <cell r="F20">
            <v>1409864</v>
          </cell>
          <cell r="G20">
            <v>1093125</v>
          </cell>
          <cell r="H20">
            <v>1093125</v>
          </cell>
        </row>
        <row r="21">
          <cell r="F21">
            <v>132170</v>
          </cell>
          <cell r="G21">
            <v>132800</v>
          </cell>
          <cell r="H21">
            <v>132800</v>
          </cell>
        </row>
        <row r="22">
          <cell r="F22">
            <v>801465</v>
          </cell>
          <cell r="G22">
            <v>897600</v>
          </cell>
          <cell r="H22">
            <v>897600</v>
          </cell>
        </row>
        <row r="23">
          <cell r="F23">
            <v>126900</v>
          </cell>
          <cell r="G23">
            <v>132000</v>
          </cell>
          <cell r="H23">
            <v>132000</v>
          </cell>
        </row>
        <row r="24">
          <cell r="F24">
            <v>1217023</v>
          </cell>
          <cell r="G24">
            <v>1163300</v>
          </cell>
          <cell r="H24">
            <v>1163300</v>
          </cell>
        </row>
        <row r="25">
          <cell r="F25">
            <v>162800</v>
          </cell>
          <cell r="G25">
            <v>163200</v>
          </cell>
          <cell r="H25">
            <v>163200</v>
          </cell>
        </row>
        <row r="26">
          <cell r="F26">
            <v>2932</v>
          </cell>
          <cell r="G26">
            <v>3000</v>
          </cell>
          <cell r="H26">
            <v>3000</v>
          </cell>
        </row>
        <row r="27">
          <cell r="F27">
            <v>648108</v>
          </cell>
          <cell r="G27">
            <v>475000</v>
          </cell>
          <cell r="H27">
            <v>596989</v>
          </cell>
        </row>
        <row r="28">
          <cell r="F28">
            <v>0</v>
          </cell>
          <cell r="G28">
            <v>46000</v>
          </cell>
          <cell r="H28">
            <v>46000</v>
          </cell>
        </row>
        <row r="29">
          <cell r="F29">
            <v>227518</v>
          </cell>
          <cell r="G29">
            <v>222000</v>
          </cell>
          <cell r="H29">
            <v>222000</v>
          </cell>
        </row>
        <row r="30">
          <cell r="F30">
            <v>0</v>
          </cell>
          <cell r="G30">
            <v>15000</v>
          </cell>
          <cell r="H30">
            <v>15000</v>
          </cell>
        </row>
        <row r="31">
          <cell r="F31">
            <v>230950</v>
          </cell>
          <cell r="G31">
            <v>200000</v>
          </cell>
          <cell r="H31">
            <v>200000</v>
          </cell>
        </row>
        <row r="32">
          <cell r="F32">
            <v>984000</v>
          </cell>
          <cell r="G32">
            <v>630000</v>
          </cell>
          <cell r="H32">
            <v>630000</v>
          </cell>
        </row>
        <row r="33">
          <cell r="F33">
            <v>3334428</v>
          </cell>
          <cell r="G33">
            <v>3299313</v>
          </cell>
          <cell r="H33">
            <v>3299313</v>
          </cell>
        </row>
        <row r="35">
          <cell r="F35">
            <v>13215</v>
          </cell>
          <cell r="G35">
            <v>6000</v>
          </cell>
          <cell r="H35">
            <v>6000</v>
          </cell>
        </row>
        <row r="36">
          <cell r="F36">
            <v>455000</v>
          </cell>
          <cell r="G36">
            <v>50000</v>
          </cell>
          <cell r="H36">
            <v>1405000</v>
          </cell>
        </row>
        <row r="37">
          <cell r="F37">
            <v>7587705</v>
          </cell>
          <cell r="G37">
            <v>100000</v>
          </cell>
          <cell r="H37">
            <v>5439700</v>
          </cell>
        </row>
        <row r="39">
          <cell r="F39">
            <v>38100000</v>
          </cell>
          <cell r="G39">
            <v>45665000</v>
          </cell>
          <cell r="H39">
            <v>45665000</v>
          </cell>
        </row>
        <row r="40">
          <cell r="F40">
            <v>6400000</v>
          </cell>
          <cell r="G40">
            <v>11025000</v>
          </cell>
          <cell r="H40">
            <v>11025000</v>
          </cell>
        </row>
        <row r="42">
          <cell r="F42">
            <v>30200</v>
          </cell>
          <cell r="G42">
            <v>15000</v>
          </cell>
          <cell r="H42">
            <v>15000</v>
          </cell>
        </row>
        <row r="46">
          <cell r="D46">
            <v>25740480.94</v>
          </cell>
          <cell r="G46">
            <v>24336489.94</v>
          </cell>
          <cell r="H46">
            <v>25684602</v>
          </cell>
        </row>
      </sheetData>
      <sheetData sheetId="1">
        <row r="6">
          <cell r="F6">
            <v>181603</v>
          </cell>
          <cell r="G6">
            <v>201000</v>
          </cell>
          <cell r="H6">
            <v>200625</v>
          </cell>
        </row>
        <row r="7">
          <cell r="F7">
            <v>0</v>
          </cell>
          <cell r="G7">
            <v>30000</v>
          </cell>
          <cell r="H7">
            <v>30000</v>
          </cell>
        </row>
        <row r="8">
          <cell r="F8">
            <v>141427</v>
          </cell>
          <cell r="G8">
            <v>200000</v>
          </cell>
          <cell r="H8">
            <v>200000</v>
          </cell>
        </row>
        <row r="10">
          <cell r="F10">
            <v>1912885</v>
          </cell>
          <cell r="G10">
            <v>2399000</v>
          </cell>
          <cell r="H10">
            <v>1949066</v>
          </cell>
        </row>
        <row r="11">
          <cell r="F11">
            <v>22390</v>
          </cell>
          <cell r="G11">
            <v>30000</v>
          </cell>
          <cell r="H11">
            <v>30000</v>
          </cell>
        </row>
        <row r="12">
          <cell r="F12">
            <v>60386</v>
          </cell>
          <cell r="G12">
            <v>100000</v>
          </cell>
          <cell r="H12">
            <v>100000</v>
          </cell>
        </row>
        <row r="15">
          <cell r="F15">
            <v>9562</v>
          </cell>
          <cell r="G15">
            <v>124000</v>
          </cell>
          <cell r="H15">
            <v>123800</v>
          </cell>
        </row>
        <row r="16">
          <cell r="F16">
            <v>9235</v>
          </cell>
          <cell r="G16">
            <v>10000</v>
          </cell>
          <cell r="H16">
            <v>10000</v>
          </cell>
        </row>
        <row r="18">
          <cell r="F18">
            <v>0</v>
          </cell>
          <cell r="G18">
            <v>0</v>
          </cell>
          <cell r="H18">
            <v>0</v>
          </cell>
        </row>
        <row r="19">
          <cell r="F19">
            <v>1575202</v>
          </cell>
          <cell r="G19">
            <v>396400</v>
          </cell>
          <cell r="H19">
            <v>396400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F21">
            <v>0</v>
          </cell>
          <cell r="H21">
            <v>4524014</v>
          </cell>
        </row>
        <row r="23">
          <cell r="F23">
            <v>394570</v>
          </cell>
          <cell r="G23">
            <v>400000</v>
          </cell>
          <cell r="H23">
            <v>400000</v>
          </cell>
        </row>
        <row r="24">
          <cell r="F24">
            <v>399013</v>
          </cell>
          <cell r="G24">
            <v>600000</v>
          </cell>
          <cell r="H24">
            <v>600000</v>
          </cell>
        </row>
        <row r="26">
          <cell r="F26">
            <v>259705</v>
          </cell>
          <cell r="G26">
            <v>553000</v>
          </cell>
          <cell r="H26">
            <v>552484</v>
          </cell>
        </row>
        <row r="27">
          <cell r="F27">
            <v>20050</v>
          </cell>
          <cell r="G27">
            <v>20000</v>
          </cell>
          <cell r="H27">
            <v>20000</v>
          </cell>
        </row>
        <row r="30">
          <cell r="F30">
            <v>1391708</v>
          </cell>
          <cell r="G30">
            <v>1702000</v>
          </cell>
          <cell r="H30">
            <v>1702076</v>
          </cell>
        </row>
        <row r="31">
          <cell r="F31">
            <v>1470460</v>
          </cell>
          <cell r="G31">
            <v>2000000</v>
          </cell>
          <cell r="H31">
            <v>2000000</v>
          </cell>
        </row>
        <row r="33">
          <cell r="F33">
            <v>160398</v>
          </cell>
          <cell r="G33">
            <v>161000</v>
          </cell>
          <cell r="H33">
            <v>160530</v>
          </cell>
        </row>
        <row r="34">
          <cell r="F34">
            <v>2250</v>
          </cell>
          <cell r="G34">
            <v>10000</v>
          </cell>
          <cell r="H34">
            <v>10000</v>
          </cell>
        </row>
        <row r="36">
          <cell r="F36">
            <v>159530</v>
          </cell>
          <cell r="G36">
            <v>161000</v>
          </cell>
          <cell r="H36">
            <v>160770</v>
          </cell>
        </row>
        <row r="37">
          <cell r="F37">
            <v>4934</v>
          </cell>
          <cell r="G37">
            <v>2000</v>
          </cell>
          <cell r="H37">
            <v>3000</v>
          </cell>
        </row>
        <row r="39">
          <cell r="F39">
            <v>1548101</v>
          </cell>
          <cell r="G39">
            <v>1621000</v>
          </cell>
          <cell r="H39">
            <v>1620753</v>
          </cell>
        </row>
        <row r="40">
          <cell r="F40">
            <v>64612</v>
          </cell>
          <cell r="G40">
            <v>80000</v>
          </cell>
          <cell r="H40">
            <v>80000</v>
          </cell>
        </row>
        <row r="42">
          <cell r="F42">
            <v>125782</v>
          </cell>
          <cell r="G42">
            <v>136000</v>
          </cell>
          <cell r="H42">
            <v>135684</v>
          </cell>
        </row>
        <row r="43">
          <cell r="F43">
            <v>9050</v>
          </cell>
          <cell r="G43">
            <v>10000</v>
          </cell>
          <cell r="H43">
            <v>10000</v>
          </cell>
        </row>
        <row r="46">
          <cell r="F46">
            <v>213547</v>
          </cell>
          <cell r="G46">
            <v>595000</v>
          </cell>
          <cell r="H46">
            <v>207570</v>
          </cell>
        </row>
        <row r="47">
          <cell r="F47">
            <v>102204</v>
          </cell>
          <cell r="G47">
            <v>100000</v>
          </cell>
          <cell r="H47">
            <v>100000</v>
          </cell>
        </row>
        <row r="48">
          <cell r="F48">
            <v>0</v>
          </cell>
          <cell r="G48">
            <v>0</v>
          </cell>
          <cell r="H48">
            <v>0</v>
          </cell>
        </row>
        <row r="49">
          <cell r="F49">
            <v>48955</v>
          </cell>
          <cell r="G49">
            <v>50000</v>
          </cell>
          <cell r="H49">
            <v>50000</v>
          </cell>
        </row>
        <row r="51">
          <cell r="F51">
            <v>9700</v>
          </cell>
          <cell r="G51">
            <v>25000</v>
          </cell>
          <cell r="H51">
            <v>25000</v>
          </cell>
        </row>
        <row r="52">
          <cell r="F52">
            <v>1153880</v>
          </cell>
          <cell r="G52">
            <v>1888000</v>
          </cell>
          <cell r="H52">
            <v>1470402</v>
          </cell>
        </row>
        <row r="53">
          <cell r="F53">
            <v>0</v>
          </cell>
          <cell r="G53">
            <v>40000</v>
          </cell>
          <cell r="H53">
            <v>40000</v>
          </cell>
        </row>
        <row r="55">
          <cell r="F55">
            <v>313012</v>
          </cell>
          <cell r="G55">
            <v>227000</v>
          </cell>
          <cell r="H55">
            <v>106308</v>
          </cell>
        </row>
        <row r="56">
          <cell r="F56">
            <v>36812</v>
          </cell>
          <cell r="G56">
            <v>40000</v>
          </cell>
          <cell r="H56">
            <v>40000</v>
          </cell>
        </row>
        <row r="60">
          <cell r="F60">
            <v>984000</v>
          </cell>
          <cell r="G60">
            <v>630000</v>
          </cell>
          <cell r="H60">
            <v>630000</v>
          </cell>
        </row>
        <row r="63">
          <cell r="F63">
            <v>3016036</v>
          </cell>
          <cell r="G63">
            <v>3299313</v>
          </cell>
          <cell r="H63">
            <v>3299313</v>
          </cell>
        </row>
        <row r="64">
          <cell r="F64">
            <v>156942</v>
          </cell>
          <cell r="G64">
            <v>171000</v>
          </cell>
          <cell r="H64">
            <v>170244</v>
          </cell>
        </row>
        <row r="65">
          <cell r="F65">
            <v>2250</v>
          </cell>
          <cell r="G65">
            <v>10000</v>
          </cell>
          <cell r="H65">
            <v>10000</v>
          </cell>
        </row>
        <row r="68">
          <cell r="F68">
            <v>17886301</v>
          </cell>
          <cell r="G68">
            <v>21680000</v>
          </cell>
          <cell r="H68">
            <v>21254129</v>
          </cell>
        </row>
        <row r="69">
          <cell r="F69">
            <v>173197</v>
          </cell>
          <cell r="G69">
            <v>150000</v>
          </cell>
          <cell r="H69">
            <v>277000</v>
          </cell>
        </row>
        <row r="70">
          <cell r="F70">
            <v>0</v>
          </cell>
          <cell r="G70">
            <v>0</v>
          </cell>
          <cell r="H70">
            <v>0</v>
          </cell>
        </row>
        <row r="71">
          <cell r="F71">
            <v>243604</v>
          </cell>
          <cell r="G71">
            <v>250000</v>
          </cell>
          <cell r="H71">
            <v>250000</v>
          </cell>
        </row>
        <row r="73">
          <cell r="F73">
            <v>7162846</v>
          </cell>
          <cell r="G73">
            <v>8241000</v>
          </cell>
          <cell r="H73">
            <v>7958065</v>
          </cell>
        </row>
        <row r="74">
          <cell r="F74">
            <v>26959</v>
          </cell>
          <cell r="G74">
            <v>60000</v>
          </cell>
          <cell r="H74">
            <v>60000</v>
          </cell>
        </row>
        <row r="75">
          <cell r="F75">
            <v>806348</v>
          </cell>
          <cell r="G75">
            <v>2500000</v>
          </cell>
          <cell r="H75">
            <v>2500883</v>
          </cell>
        </row>
        <row r="76">
          <cell r="F76">
            <v>147628</v>
          </cell>
          <cell r="G76">
            <v>250000</v>
          </cell>
          <cell r="H76">
            <v>250000</v>
          </cell>
        </row>
        <row r="78">
          <cell r="F78">
            <v>2855264</v>
          </cell>
          <cell r="G78">
            <v>3576000</v>
          </cell>
          <cell r="H78">
            <v>3432137</v>
          </cell>
        </row>
        <row r="79">
          <cell r="F79">
            <v>20750</v>
          </cell>
          <cell r="G79">
            <v>30000</v>
          </cell>
          <cell r="H79">
            <v>42000</v>
          </cell>
        </row>
        <row r="80">
          <cell r="F80">
            <v>0</v>
          </cell>
          <cell r="G80">
            <v>0</v>
          </cell>
          <cell r="H80">
            <v>0</v>
          </cell>
        </row>
        <row r="81">
          <cell r="F81">
            <v>98365</v>
          </cell>
          <cell r="G81">
            <v>100000</v>
          </cell>
          <cell r="H81">
            <v>100000</v>
          </cell>
        </row>
        <row r="83">
          <cell r="F83">
            <v>326228</v>
          </cell>
          <cell r="G83">
            <v>334000</v>
          </cell>
          <cell r="H83">
            <v>333848</v>
          </cell>
        </row>
        <row r="84">
          <cell r="F84">
            <v>4500</v>
          </cell>
          <cell r="G84">
            <v>5000</v>
          </cell>
          <cell r="H84">
            <v>5000</v>
          </cell>
        </row>
        <row r="85">
          <cell r="F85">
            <v>48875</v>
          </cell>
          <cell r="G85">
            <v>50000</v>
          </cell>
          <cell r="H85">
            <v>50000</v>
          </cell>
        </row>
        <row r="87">
          <cell r="F87">
            <v>8296299</v>
          </cell>
          <cell r="G87">
            <v>9911000</v>
          </cell>
          <cell r="H87">
            <v>8631775</v>
          </cell>
        </row>
        <row r="88">
          <cell r="F88">
            <v>94711</v>
          </cell>
          <cell r="G88">
            <v>80000</v>
          </cell>
          <cell r="H88">
            <v>140233</v>
          </cell>
        </row>
        <row r="89">
          <cell r="F89">
            <v>524993</v>
          </cell>
          <cell r="G89">
            <v>723708</v>
          </cell>
          <cell r="H89">
            <v>500032</v>
          </cell>
        </row>
        <row r="90">
          <cell r="F90">
            <v>199082</v>
          </cell>
          <cell r="G90">
            <v>250000</v>
          </cell>
          <cell r="H90">
            <v>250000</v>
          </cell>
        </row>
        <row r="92">
          <cell r="F92">
            <v>480381</v>
          </cell>
          <cell r="G92">
            <v>741000</v>
          </cell>
          <cell r="H92">
            <v>740922</v>
          </cell>
        </row>
        <row r="93">
          <cell r="F93">
            <v>0</v>
          </cell>
          <cell r="G93">
            <v>10000</v>
          </cell>
          <cell r="H93">
            <v>10000</v>
          </cell>
        </row>
        <row r="94">
          <cell r="F94">
            <v>49001</v>
          </cell>
          <cell r="G94">
            <v>50000</v>
          </cell>
          <cell r="H94">
            <v>50000</v>
          </cell>
        </row>
        <row r="97">
          <cell r="F97">
            <v>19210000</v>
          </cell>
          <cell r="G97">
            <v>7000000</v>
          </cell>
          <cell r="H97">
            <v>7000000</v>
          </cell>
        </row>
        <row r="98">
          <cell r="F98">
            <v>10000</v>
          </cell>
          <cell r="G98">
            <v>10000</v>
          </cell>
          <cell r="H98">
            <v>10000</v>
          </cell>
        </row>
        <row r="99">
          <cell r="F99">
            <v>10000</v>
          </cell>
          <cell r="G99">
            <v>10000</v>
          </cell>
          <cell r="H99">
            <v>10000</v>
          </cell>
        </row>
        <row r="100">
          <cell r="F100">
            <v>10000</v>
          </cell>
          <cell r="G100">
            <v>10000</v>
          </cell>
          <cell r="H100">
            <v>10000</v>
          </cell>
        </row>
        <row r="102">
          <cell r="F102">
            <v>72677</v>
          </cell>
          <cell r="G102">
            <v>100000</v>
          </cell>
          <cell r="H102">
            <v>100000</v>
          </cell>
        </row>
        <row r="103">
          <cell r="F103">
            <v>118537</v>
          </cell>
          <cell r="G103">
            <v>90000</v>
          </cell>
          <cell r="H103">
            <v>90000</v>
          </cell>
        </row>
        <row r="104">
          <cell r="F104">
            <v>500</v>
          </cell>
          <cell r="G104">
            <v>1000</v>
          </cell>
          <cell r="H104">
            <v>1000</v>
          </cell>
        </row>
        <row r="105">
          <cell r="F105">
            <v>4163</v>
          </cell>
          <cell r="G105">
            <v>50000</v>
          </cell>
          <cell r="H105">
            <v>50000</v>
          </cell>
        </row>
        <row r="106">
          <cell r="F106">
            <v>6680</v>
          </cell>
          <cell r="G106">
            <v>19000</v>
          </cell>
          <cell r="H106">
            <v>19000</v>
          </cell>
        </row>
        <row r="107">
          <cell r="F107">
            <v>36000</v>
          </cell>
          <cell r="G107">
            <v>40000</v>
          </cell>
          <cell r="H107">
            <v>40000</v>
          </cell>
        </row>
        <row r="108">
          <cell r="F108">
            <v>0</v>
          </cell>
          <cell r="G108">
            <v>0</v>
          </cell>
          <cell r="H108">
            <v>0</v>
          </cell>
        </row>
        <row r="110">
          <cell r="F110">
            <v>161640</v>
          </cell>
          <cell r="G110">
            <v>172000</v>
          </cell>
          <cell r="H110">
            <v>172044</v>
          </cell>
        </row>
        <row r="111">
          <cell r="F111">
            <v>19941</v>
          </cell>
          <cell r="G111">
            <v>20000</v>
          </cell>
          <cell r="H111">
            <v>20000</v>
          </cell>
        </row>
        <row r="113">
          <cell r="F113">
            <v>500000</v>
          </cell>
          <cell r="G113">
            <v>500000</v>
          </cell>
          <cell r="H113">
            <v>500000</v>
          </cell>
        </row>
        <row r="116">
          <cell r="G116">
            <v>1029000</v>
          </cell>
          <cell r="H116">
            <v>1029000</v>
          </cell>
        </row>
        <row r="118">
          <cell r="F118">
            <v>24326489.939999998</v>
          </cell>
          <cell r="G118">
            <v>25145296.939999998</v>
          </cell>
          <cell r="H118">
            <v>32085531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ary 2012-13"/>
      <sheetName val="Sumary Form B-1"/>
      <sheetName val="Incom Form B-1"/>
      <sheetName val="Exp. Form B-1"/>
      <sheetName val="Form B-2"/>
      <sheetName val="Form B-3"/>
      <sheetName val="Form B-4"/>
      <sheetName val="Form B-5"/>
      <sheetName val="Form-B-6"/>
      <sheetName val="Sheet4"/>
      <sheetName val="Sheet5"/>
      <sheetName val="Sheet1"/>
    </sheetNames>
    <sheetDataSet>
      <sheetData sheetId="0">
        <row r="7">
          <cell r="C7">
            <v>818927</v>
          </cell>
          <cell r="D7">
            <v>441696</v>
          </cell>
          <cell r="E7">
            <v>441696</v>
          </cell>
          <cell r="I7">
            <v>2318691</v>
          </cell>
          <cell r="J7">
            <v>2960000</v>
          </cell>
          <cell r="K7">
            <v>2509691</v>
          </cell>
        </row>
        <row r="8">
          <cell r="C8">
            <v>15100</v>
          </cell>
          <cell r="D8">
            <v>15000</v>
          </cell>
          <cell r="E8">
            <v>15000</v>
          </cell>
          <cell r="I8">
            <v>18797</v>
          </cell>
          <cell r="J8">
            <v>134000</v>
          </cell>
          <cell r="K8">
            <v>133800</v>
          </cell>
        </row>
        <row r="9">
          <cell r="C9">
            <v>20731523</v>
          </cell>
          <cell r="D9">
            <v>19555532</v>
          </cell>
          <cell r="E9">
            <v>19443640</v>
          </cell>
          <cell r="I9">
            <v>2648540</v>
          </cell>
          <cell r="J9">
            <v>1969400</v>
          </cell>
          <cell r="K9">
            <v>6492898</v>
          </cell>
        </row>
        <row r="10">
          <cell r="C10">
            <v>8055920</v>
          </cell>
          <cell r="D10">
            <v>156000</v>
          </cell>
          <cell r="E10">
            <v>6850700</v>
          </cell>
          <cell r="I10">
            <v>4936825</v>
          </cell>
          <cell r="J10">
            <v>5883000</v>
          </cell>
          <cell r="K10">
            <v>5882813</v>
          </cell>
        </row>
        <row r="11">
          <cell r="I11">
            <v>6037338</v>
          </cell>
          <cell r="J11">
            <v>7075313</v>
          </cell>
          <cell r="K11">
            <v>6148837</v>
          </cell>
        </row>
        <row r="12">
          <cell r="I12">
            <v>39445332</v>
          </cell>
          <cell r="J12">
            <v>48991708</v>
          </cell>
          <cell r="K12">
            <v>46836024</v>
          </cell>
        </row>
        <row r="13">
          <cell r="C13">
            <v>38100000</v>
          </cell>
          <cell r="D13">
            <v>45665000</v>
          </cell>
          <cell r="E13">
            <v>45665000</v>
          </cell>
          <cell r="I13">
            <v>19240000</v>
          </cell>
          <cell r="J13">
            <v>7030000</v>
          </cell>
          <cell r="K13">
            <v>7030000</v>
          </cell>
        </row>
        <row r="14">
          <cell r="C14">
            <v>6400000</v>
          </cell>
          <cell r="D14">
            <v>11025000</v>
          </cell>
          <cell r="E14">
            <v>11025000</v>
          </cell>
          <cell r="I14">
            <v>238557</v>
          </cell>
          <cell r="J14">
            <v>300000</v>
          </cell>
          <cell r="K14">
            <v>300000</v>
          </cell>
        </row>
        <row r="15">
          <cell r="I15">
            <v>181581</v>
          </cell>
          <cell r="J15">
            <v>192000</v>
          </cell>
          <cell r="K15">
            <v>192044</v>
          </cell>
        </row>
        <row r="17">
          <cell r="I17">
            <v>500000</v>
          </cell>
          <cell r="J17">
            <v>500000</v>
          </cell>
          <cell r="K17">
            <v>500000</v>
          </cell>
        </row>
        <row r="18">
          <cell r="C18">
            <v>30200</v>
          </cell>
          <cell r="D18">
            <v>15000</v>
          </cell>
          <cell r="E18">
            <v>15000</v>
          </cell>
          <cell r="I18">
            <v>0</v>
          </cell>
          <cell r="J18">
            <v>1029000</v>
          </cell>
          <cell r="K18">
            <v>1029000</v>
          </cell>
        </row>
        <row r="19">
          <cell r="I19">
            <v>75565661</v>
          </cell>
          <cell r="J19">
            <v>76064421</v>
          </cell>
          <cell r="K19">
            <v>77055107</v>
          </cell>
        </row>
        <row r="20">
          <cell r="C20">
            <v>25740480.94</v>
          </cell>
          <cell r="D20">
            <v>24336489.94</v>
          </cell>
          <cell r="E20">
            <v>25684602</v>
          </cell>
          <cell r="I20">
            <v>24326489.939999998</v>
          </cell>
          <cell r="J20">
            <v>25145296.939999998</v>
          </cell>
          <cell r="K20">
            <v>32085531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view="pageBreakPreview" zoomScaleSheetLayoutView="100" zoomScalePageLayoutView="0" workbookViewId="0" topLeftCell="A1">
      <selection activeCell="H15" sqref="H15"/>
    </sheetView>
  </sheetViews>
  <sheetFormatPr defaultColWidth="8.8515625" defaultRowHeight="15"/>
  <cols>
    <col min="1" max="1" width="5.7109375" style="2" customWidth="1"/>
    <col min="2" max="2" width="24.8515625" style="2" customWidth="1"/>
    <col min="3" max="3" width="17.28125" style="2" customWidth="1"/>
    <col min="4" max="4" width="16.8515625" style="2" customWidth="1"/>
    <col min="5" max="5" width="17.421875" style="2" customWidth="1"/>
    <col min="6" max="6" width="6.140625" style="2" customWidth="1"/>
    <col min="7" max="7" width="22.7109375" style="2" customWidth="1"/>
    <col min="8" max="8" width="17.57421875" style="2" customWidth="1"/>
    <col min="9" max="9" width="17.140625" style="2" customWidth="1"/>
    <col min="10" max="10" width="17.57421875" style="2" customWidth="1"/>
    <col min="11" max="16384" width="8.8515625" style="2" customWidth="1"/>
  </cols>
  <sheetData>
    <row r="1" spans="1:10" ht="19.5">
      <c r="A1" s="398" t="s">
        <v>0</v>
      </c>
      <c r="B1" s="398"/>
      <c r="C1" s="398"/>
      <c r="D1" s="398"/>
      <c r="E1" s="398"/>
      <c r="F1" s="398"/>
      <c r="G1" s="398"/>
      <c r="H1" s="398"/>
      <c r="I1" s="398"/>
      <c r="J1" s="398"/>
    </row>
    <row r="2" spans="1:10" ht="15.75">
      <c r="A2" s="399" t="s">
        <v>1</v>
      </c>
      <c r="B2" s="399"/>
      <c r="C2" s="399"/>
      <c r="D2" s="399"/>
      <c r="E2" s="399"/>
      <c r="F2" s="399"/>
      <c r="G2" s="399"/>
      <c r="H2" s="399"/>
      <c r="I2" s="399"/>
      <c r="J2" s="399"/>
    </row>
    <row r="3" ht="15.75">
      <c r="A3" s="3"/>
    </row>
    <row r="4" spans="1:10" ht="15" customHeight="1">
      <c r="A4" s="400" t="s">
        <v>2</v>
      </c>
      <c r="B4" s="400"/>
      <c r="C4" s="400"/>
      <c r="D4" s="400"/>
      <c r="E4" s="400"/>
      <c r="F4" s="400" t="s">
        <v>3</v>
      </c>
      <c r="G4" s="400"/>
      <c r="H4" s="400"/>
      <c r="I4" s="400"/>
      <c r="J4" s="400"/>
    </row>
    <row r="5" spans="1:10" ht="45">
      <c r="A5" s="61" t="s">
        <v>4</v>
      </c>
      <c r="B5" s="62" t="s">
        <v>5</v>
      </c>
      <c r="C5" s="60" t="s">
        <v>6</v>
      </c>
      <c r="D5" s="396" t="s">
        <v>532</v>
      </c>
      <c r="E5" s="397"/>
      <c r="F5" s="60" t="s">
        <v>4</v>
      </c>
      <c r="G5" s="60" t="s">
        <v>7</v>
      </c>
      <c r="H5" s="60" t="s">
        <v>8</v>
      </c>
      <c r="I5" s="401" t="s">
        <v>9</v>
      </c>
      <c r="J5" s="402"/>
    </row>
    <row r="6" spans="1:10" ht="15">
      <c r="A6" s="56"/>
      <c r="B6" s="57"/>
      <c r="C6" s="57"/>
      <c r="D6" s="58" t="s">
        <v>10</v>
      </c>
      <c r="E6" s="59" t="s">
        <v>11</v>
      </c>
      <c r="F6" s="57"/>
      <c r="G6" s="57"/>
      <c r="H6" s="57"/>
      <c r="I6" s="11" t="s">
        <v>10</v>
      </c>
      <c r="J6" s="11" t="s">
        <v>11</v>
      </c>
    </row>
    <row r="7" spans="1:10" ht="15">
      <c r="A7" s="10">
        <v>1</v>
      </c>
      <c r="B7" s="10" t="s">
        <v>12</v>
      </c>
      <c r="C7" s="379">
        <f>'[2]Sumary 2012-13'!C7</f>
        <v>818927</v>
      </c>
      <c r="D7" s="379">
        <f>'[2]Sumary 2012-13'!D7</f>
        <v>441696</v>
      </c>
      <c r="E7" s="379">
        <f>'[2]Sumary 2012-13'!E7</f>
        <v>441696</v>
      </c>
      <c r="F7" s="10" t="s">
        <v>13</v>
      </c>
      <c r="G7" s="13" t="s">
        <v>14</v>
      </c>
      <c r="H7" s="379">
        <f>'[2]Sumary 2012-13'!I7</f>
        <v>2318691</v>
      </c>
      <c r="I7" s="379">
        <f>'[2]Sumary 2012-13'!J7</f>
        <v>2960000</v>
      </c>
      <c r="J7" s="379">
        <f>'[2]Sumary 2012-13'!K7</f>
        <v>2509691</v>
      </c>
    </row>
    <row r="8" spans="1:10" ht="15">
      <c r="A8" s="10">
        <v>2</v>
      </c>
      <c r="B8" s="14" t="s">
        <v>15</v>
      </c>
      <c r="C8" s="379">
        <f>'[2]Sumary 2012-13'!C8</f>
        <v>15100</v>
      </c>
      <c r="D8" s="379">
        <f>'[2]Sumary 2012-13'!D8</f>
        <v>15000</v>
      </c>
      <c r="E8" s="379">
        <f>'[2]Sumary 2012-13'!E8</f>
        <v>15000</v>
      </c>
      <c r="F8" s="10" t="s">
        <v>16</v>
      </c>
      <c r="G8" s="13" t="s">
        <v>17</v>
      </c>
      <c r="H8" s="379">
        <f>'[2]Sumary 2012-13'!I8</f>
        <v>18797</v>
      </c>
      <c r="I8" s="379">
        <f>'[2]Sumary 2012-13'!J8</f>
        <v>134000</v>
      </c>
      <c r="J8" s="379">
        <f>'[2]Sumary 2012-13'!K8</f>
        <v>133800</v>
      </c>
    </row>
    <row r="9" spans="1:10" ht="30">
      <c r="A9" s="357">
        <v>3</v>
      </c>
      <c r="B9" s="10" t="s">
        <v>887</v>
      </c>
      <c r="C9" s="379">
        <f>'[2]Sumary 2012-13'!C9</f>
        <v>20731523</v>
      </c>
      <c r="D9" s="379">
        <f>'[2]Sumary 2012-13'!D9</f>
        <v>19555532</v>
      </c>
      <c r="E9" s="379">
        <f>'[2]Sumary 2012-13'!E9</f>
        <v>19443640</v>
      </c>
      <c r="F9" s="370" t="s">
        <v>18</v>
      </c>
      <c r="G9" s="356" t="s">
        <v>19</v>
      </c>
      <c r="H9" s="379">
        <f>'[2]Sumary 2012-13'!I9</f>
        <v>2648540</v>
      </c>
      <c r="I9" s="379">
        <f>'[2]Sumary 2012-13'!J9</f>
        <v>1969400</v>
      </c>
      <c r="J9" s="379">
        <f>'[2]Sumary 2012-13'!K9</f>
        <v>6492898</v>
      </c>
    </row>
    <row r="10" spans="1:10" ht="30">
      <c r="A10" s="10">
        <v>4</v>
      </c>
      <c r="B10" s="13" t="s">
        <v>20</v>
      </c>
      <c r="C10" s="379">
        <f>'[2]Sumary 2012-13'!C10</f>
        <v>8055920</v>
      </c>
      <c r="D10" s="379">
        <f>'[2]Sumary 2012-13'!D10</f>
        <v>156000</v>
      </c>
      <c r="E10" s="379">
        <f>'[2]Sumary 2012-13'!E10</f>
        <v>6850700</v>
      </c>
      <c r="F10" s="10" t="s">
        <v>21</v>
      </c>
      <c r="G10" s="13" t="s">
        <v>22</v>
      </c>
      <c r="H10" s="379">
        <f>'[2]Sumary 2012-13'!I10</f>
        <v>4936825</v>
      </c>
      <c r="I10" s="379">
        <f>'[2]Sumary 2012-13'!J10</f>
        <v>5883000</v>
      </c>
      <c r="J10" s="379">
        <f>'[2]Sumary 2012-13'!K10</f>
        <v>5882813</v>
      </c>
    </row>
    <row r="11" spans="1:10" ht="30">
      <c r="A11" s="10"/>
      <c r="B11" s="15" t="s">
        <v>23</v>
      </c>
      <c r="C11" s="379">
        <f>SUM(C7:C10)</f>
        <v>29621470</v>
      </c>
      <c r="D11" s="379">
        <f>SUM(D7:D10)</f>
        <v>20168228</v>
      </c>
      <c r="E11" s="379">
        <f>SUM(E7:E10)</f>
        <v>26751036</v>
      </c>
      <c r="F11" s="10" t="s">
        <v>24</v>
      </c>
      <c r="G11" s="13" t="s">
        <v>25</v>
      </c>
      <c r="H11" s="379">
        <f>'[2]Sumary 2012-13'!I11</f>
        <v>6037338</v>
      </c>
      <c r="I11" s="379">
        <f>'[2]Sumary 2012-13'!J11</f>
        <v>7075313</v>
      </c>
      <c r="J11" s="379">
        <f>'[2]Sumary 2012-13'!K11</f>
        <v>6148837</v>
      </c>
    </row>
    <row r="12" spans="1:10" ht="15">
      <c r="A12" s="395">
        <v>5</v>
      </c>
      <c r="B12" s="15" t="s">
        <v>26</v>
      </c>
      <c r="C12" s="380"/>
      <c r="D12" s="380">
        <v>0</v>
      </c>
      <c r="E12" s="380"/>
      <c r="F12" s="10" t="s">
        <v>27</v>
      </c>
      <c r="G12" s="13" t="s">
        <v>28</v>
      </c>
      <c r="H12" s="379">
        <f>'[2]Sumary 2012-13'!I12</f>
        <v>39445332</v>
      </c>
      <c r="I12" s="379">
        <f>'[2]Sumary 2012-13'!J12</f>
        <v>48991708</v>
      </c>
      <c r="J12" s="379">
        <f>'[2]Sumary 2012-13'!K12</f>
        <v>46836024</v>
      </c>
    </row>
    <row r="13" spans="1:10" ht="30">
      <c r="A13" s="395"/>
      <c r="B13" s="13" t="s">
        <v>29</v>
      </c>
      <c r="C13" s="379">
        <f>'[2]Sumary 2012-13'!C13</f>
        <v>38100000</v>
      </c>
      <c r="D13" s="379">
        <f>'[2]Sumary 2012-13'!D13</f>
        <v>45665000</v>
      </c>
      <c r="E13" s="379">
        <f>'[2]Sumary 2012-13'!E13</f>
        <v>45665000</v>
      </c>
      <c r="F13" s="10" t="s">
        <v>30</v>
      </c>
      <c r="G13" s="13" t="s">
        <v>31</v>
      </c>
      <c r="H13" s="379">
        <f>'[2]Sumary 2012-13'!I13</f>
        <v>19240000</v>
      </c>
      <c r="I13" s="379">
        <f>'[2]Sumary 2012-13'!J13</f>
        <v>7030000</v>
      </c>
      <c r="J13" s="379">
        <f>'[2]Sumary 2012-13'!K13</f>
        <v>7030000</v>
      </c>
    </row>
    <row r="14" spans="1:10" ht="15">
      <c r="A14" s="395"/>
      <c r="B14" s="13" t="s">
        <v>32</v>
      </c>
      <c r="C14" s="379">
        <f>'[2]Sumary 2012-13'!C14</f>
        <v>6400000</v>
      </c>
      <c r="D14" s="379">
        <f>'[2]Sumary 2012-13'!D14</f>
        <v>11025000</v>
      </c>
      <c r="E14" s="379">
        <f>'[2]Sumary 2012-13'!E14</f>
        <v>11025000</v>
      </c>
      <c r="F14" s="10" t="s">
        <v>33</v>
      </c>
      <c r="G14" s="13" t="s">
        <v>34</v>
      </c>
      <c r="H14" s="379">
        <f>'[2]Sumary 2012-13'!I14</f>
        <v>238557</v>
      </c>
      <c r="I14" s="379">
        <f>'[2]Sumary 2012-13'!J14</f>
        <v>300000</v>
      </c>
      <c r="J14" s="379">
        <f>'[2]Sumary 2012-13'!K14</f>
        <v>300000</v>
      </c>
    </row>
    <row r="15" spans="1:10" ht="30">
      <c r="A15" s="395"/>
      <c r="B15" s="13"/>
      <c r="C15" s="381"/>
      <c r="D15" s="381"/>
      <c r="E15" s="381"/>
      <c r="F15" s="10" t="s">
        <v>35</v>
      </c>
      <c r="G15" s="13" t="s">
        <v>36</v>
      </c>
      <c r="H15" s="379">
        <f>'[2]Sumary 2012-13'!I15</f>
        <v>181581</v>
      </c>
      <c r="I15" s="379">
        <f>'[2]Sumary 2012-13'!J15</f>
        <v>192000</v>
      </c>
      <c r="J15" s="379">
        <f>'[2]Sumary 2012-13'!K15</f>
        <v>192044</v>
      </c>
    </row>
    <row r="16" spans="1:10" ht="15">
      <c r="A16" s="10"/>
      <c r="B16" s="12" t="s">
        <v>37</v>
      </c>
      <c r="C16" s="379">
        <f>SUM(C13:C15)</f>
        <v>44500000</v>
      </c>
      <c r="D16" s="379">
        <f>SUM(D13:D15)</f>
        <v>56690000</v>
      </c>
      <c r="E16" s="379">
        <f>SUM(E13:E15)</f>
        <v>56690000</v>
      </c>
      <c r="F16" s="10"/>
      <c r="G16" s="12" t="s">
        <v>38</v>
      </c>
      <c r="H16" s="358">
        <f>SUM(H7:H15)</f>
        <v>75065661</v>
      </c>
      <c r="I16" s="358">
        <f>SUM(I7:I15)</f>
        <v>74535421</v>
      </c>
      <c r="J16" s="358">
        <f>SUM(J7:J15)</f>
        <v>75526107</v>
      </c>
    </row>
    <row r="17" spans="1:10" ht="15">
      <c r="A17" s="10"/>
      <c r="B17" s="12" t="s">
        <v>39</v>
      </c>
      <c r="C17" s="379">
        <f>SUM(C16+C11)</f>
        <v>74121470</v>
      </c>
      <c r="D17" s="379">
        <f>SUM(D16+D11)</f>
        <v>76858228</v>
      </c>
      <c r="E17" s="379">
        <f>SUM(E16+E11)</f>
        <v>83441036</v>
      </c>
      <c r="F17" s="10" t="s">
        <v>40</v>
      </c>
      <c r="G17" s="13" t="s">
        <v>41</v>
      </c>
      <c r="H17" s="379">
        <f>'[2]Sumary 2012-13'!I17</f>
        <v>500000</v>
      </c>
      <c r="I17" s="379">
        <f>'[2]Sumary 2012-13'!J17</f>
        <v>500000</v>
      </c>
      <c r="J17" s="379">
        <f>'[2]Sumary 2012-13'!K17</f>
        <v>500000</v>
      </c>
    </row>
    <row r="18" spans="1:10" ht="18">
      <c r="A18" s="10">
        <v>6</v>
      </c>
      <c r="B18" s="13" t="s">
        <v>42</v>
      </c>
      <c r="C18" s="379">
        <f>'[2]Sumary 2012-13'!C18</f>
        <v>30200</v>
      </c>
      <c r="D18" s="379">
        <f>'[2]Sumary 2012-13'!D18</f>
        <v>15000</v>
      </c>
      <c r="E18" s="379">
        <f>'[2]Sumary 2012-13'!E18</f>
        <v>15000</v>
      </c>
      <c r="F18" s="17" t="s">
        <v>40</v>
      </c>
      <c r="G18" s="18" t="s">
        <v>43</v>
      </c>
      <c r="H18" s="379">
        <f>'[2]Sumary 2012-13'!I18</f>
        <v>0</v>
      </c>
      <c r="I18" s="379">
        <f>'[2]Sumary 2012-13'!J18</f>
        <v>1029000</v>
      </c>
      <c r="J18" s="379">
        <f>'[2]Sumary 2012-13'!K18</f>
        <v>1029000</v>
      </c>
    </row>
    <row r="19" spans="1:10" ht="19.5">
      <c r="A19" s="395"/>
      <c r="B19" s="16" t="s">
        <v>44</v>
      </c>
      <c r="C19" s="358">
        <f>SUM(C17:C18)</f>
        <v>74151670</v>
      </c>
      <c r="D19" s="358">
        <f>SUM(D17:D18)</f>
        <v>76873228</v>
      </c>
      <c r="E19" s="358">
        <f>SUM(E17:E18)</f>
        <v>83456036</v>
      </c>
      <c r="F19" s="10"/>
      <c r="G19" s="16" t="s">
        <v>45</v>
      </c>
      <c r="H19" s="358">
        <f>'[2]Sumary 2012-13'!I19</f>
        <v>75565661</v>
      </c>
      <c r="I19" s="358">
        <f>'[2]Sumary 2012-13'!J19</f>
        <v>76064421</v>
      </c>
      <c r="J19" s="358">
        <f>'[2]Sumary 2012-13'!K19</f>
        <v>77055107</v>
      </c>
    </row>
    <row r="20" spans="1:10" ht="15">
      <c r="A20" s="395"/>
      <c r="B20" s="16" t="s">
        <v>46</v>
      </c>
      <c r="C20" s="358">
        <f>'[2]Sumary 2012-13'!C20</f>
        <v>25740480.94</v>
      </c>
      <c r="D20" s="358">
        <f>'[2]Sumary 2012-13'!D20</f>
        <v>24336489.94</v>
      </c>
      <c r="E20" s="358">
        <f>'[2]Sumary 2012-13'!E20</f>
        <v>25684602</v>
      </c>
      <c r="F20" s="395"/>
      <c r="G20" s="16" t="s">
        <v>47</v>
      </c>
      <c r="H20" s="358">
        <f>'[2]Sumary 2012-13'!I20</f>
        <v>24326489.939999998</v>
      </c>
      <c r="I20" s="358">
        <f>'[2]Sumary 2012-13'!J20</f>
        <v>25145296.939999998</v>
      </c>
      <c r="J20" s="358">
        <f>'[2]Sumary 2012-13'!K20</f>
        <v>32085531</v>
      </c>
    </row>
    <row r="21" spans="1:10" ht="15">
      <c r="A21" s="395"/>
      <c r="B21" s="16" t="s">
        <v>48</v>
      </c>
      <c r="C21" s="358">
        <f>SUM(C19:C20)</f>
        <v>99892150.94</v>
      </c>
      <c r="D21" s="358">
        <f>SUM(D19:D20)</f>
        <v>101209717.94</v>
      </c>
      <c r="E21" s="358">
        <f>SUM(E19:E20)</f>
        <v>109140638</v>
      </c>
      <c r="F21" s="395"/>
      <c r="G21" s="16" t="s">
        <v>49</v>
      </c>
      <c r="H21" s="358">
        <f>SUM(H19:H20)</f>
        <v>99892150.94</v>
      </c>
      <c r="I21" s="358">
        <f>SUM(I19:I20)</f>
        <v>101209717.94</v>
      </c>
      <c r="J21" s="358">
        <f>SUM(J19:J20)</f>
        <v>109140638</v>
      </c>
    </row>
    <row r="22" spans="1:10" ht="15.75">
      <c r="A22" s="4"/>
      <c r="B22" s="5"/>
      <c r="C22" s="5"/>
      <c r="D22" s="5"/>
      <c r="E22" s="6"/>
      <c r="F22" s="4"/>
      <c r="G22" s="5"/>
      <c r="H22" s="7"/>
      <c r="I22" s="7"/>
      <c r="J22" s="7"/>
    </row>
    <row r="23" ht="15.75">
      <c r="A23" s="8"/>
    </row>
    <row r="24" spans="1:9" ht="15.75">
      <c r="A24" s="9"/>
      <c r="I24" s="8" t="s">
        <v>50</v>
      </c>
    </row>
    <row r="25" spans="1:9" ht="15.75">
      <c r="A25" s="9"/>
      <c r="I25" s="1" t="s">
        <v>51</v>
      </c>
    </row>
    <row r="55" spans="1:4" ht="15">
      <c r="A55" s="19"/>
      <c r="B55"/>
      <c r="C55"/>
      <c r="D55"/>
    </row>
  </sheetData>
  <sheetProtection/>
  <mergeCells count="9">
    <mergeCell ref="A19:A21"/>
    <mergeCell ref="F20:F21"/>
    <mergeCell ref="A12:A15"/>
    <mergeCell ref="D5:E5"/>
    <mergeCell ref="A1:J1"/>
    <mergeCell ref="A2:J2"/>
    <mergeCell ref="A4:E4"/>
    <mergeCell ref="I5:J5"/>
    <mergeCell ref="F4:J4"/>
  </mergeCells>
  <printOptions/>
  <pageMargins left="0.92" right="0.2" top="0.6" bottom="0.6" header="0.6" footer="0.6"/>
  <pageSetup horizontalDpi="300" verticalDpi="300" orientation="landscape" paperSize="5" r:id="rId1"/>
  <headerFooter>
    <oddFooter>&amp;CREVISED BUDGET-2012-2013</oddFooter>
  </headerFooter>
  <rowBreaks count="1" manualBreakCount="1">
    <brk id="2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7"/>
  <sheetViews>
    <sheetView view="pageBreakPreview" zoomScale="85" zoomScaleNormal="85" zoomScaleSheetLayoutView="85" zoomScalePageLayoutView="0" workbookViewId="0" topLeftCell="A1">
      <selection activeCell="D7" sqref="D7"/>
    </sheetView>
  </sheetViews>
  <sheetFormatPr defaultColWidth="9.140625" defaultRowHeight="15"/>
  <cols>
    <col min="2" max="2" width="8.00390625" style="0" bestFit="1" customWidth="1"/>
    <col min="3" max="3" width="26.421875" style="0" customWidth="1"/>
    <col min="4" max="4" width="33.421875" style="0" customWidth="1"/>
    <col min="5" max="5" width="16.28125" style="0" customWidth="1"/>
    <col min="6" max="6" width="14.421875" style="0" customWidth="1"/>
    <col min="7" max="7" width="11.7109375" style="0" customWidth="1"/>
    <col min="8" max="8" width="17.140625" style="0" customWidth="1"/>
    <col min="9" max="9" width="14.7109375" style="0" customWidth="1"/>
  </cols>
  <sheetData>
    <row r="1" spans="1:9" ht="15.75">
      <c r="A1" s="472" t="s">
        <v>607</v>
      </c>
      <c r="B1" s="472"/>
      <c r="C1" s="472"/>
      <c r="D1" s="472"/>
      <c r="E1" s="472"/>
      <c r="F1" s="472"/>
      <c r="G1" s="472"/>
      <c r="H1" s="472"/>
      <c r="I1" s="472"/>
    </row>
    <row r="2" spans="1:9" ht="15.75">
      <c r="A2" s="472" t="s">
        <v>589</v>
      </c>
      <c r="B2" s="472"/>
      <c r="C2" s="472"/>
      <c r="D2" s="472"/>
      <c r="E2" s="472"/>
      <c r="F2" s="472"/>
      <c r="G2" s="472"/>
      <c r="H2" s="472"/>
      <c r="I2" s="472"/>
    </row>
    <row r="3" spans="1:9" ht="15.75">
      <c r="A3" s="142"/>
      <c r="B3" s="2"/>
      <c r="C3" s="2"/>
      <c r="D3" s="2"/>
      <c r="E3" s="2"/>
      <c r="F3" s="2"/>
      <c r="G3" s="2"/>
      <c r="H3" s="2"/>
      <c r="I3" s="2"/>
    </row>
    <row r="4" spans="1:9" ht="47.25">
      <c r="A4" s="139" t="s">
        <v>4</v>
      </c>
      <c r="B4" s="139" t="s">
        <v>590</v>
      </c>
      <c r="C4" s="139" t="s">
        <v>591</v>
      </c>
      <c r="D4" s="139" t="s">
        <v>592</v>
      </c>
      <c r="E4" s="139" t="s">
        <v>593</v>
      </c>
      <c r="F4" s="139" t="s">
        <v>594</v>
      </c>
      <c r="G4" s="139" t="s">
        <v>595</v>
      </c>
      <c r="H4" s="139" t="s">
        <v>596</v>
      </c>
      <c r="I4" s="139" t="s">
        <v>597</v>
      </c>
    </row>
    <row r="5" spans="1:9" ht="24.75" customHeight="1">
      <c r="A5" s="464" t="s">
        <v>304</v>
      </c>
      <c r="B5" s="140"/>
      <c r="C5" s="143"/>
      <c r="D5" s="143"/>
      <c r="E5" s="146"/>
      <c r="F5" s="145"/>
      <c r="G5" s="140"/>
      <c r="H5" s="145"/>
      <c r="I5" s="140"/>
    </row>
    <row r="6" spans="1:9" ht="24.75" customHeight="1">
      <c r="A6" s="464"/>
      <c r="B6" s="140">
        <v>1</v>
      </c>
      <c r="C6" s="267" t="s">
        <v>605</v>
      </c>
      <c r="D6" s="267" t="s">
        <v>401</v>
      </c>
      <c r="E6" s="268" t="s">
        <v>606</v>
      </c>
      <c r="F6" s="269">
        <v>1141200</v>
      </c>
      <c r="G6" s="270">
        <v>0</v>
      </c>
      <c r="H6" s="269">
        <f>SUM(F6:G6)</f>
        <v>1141200</v>
      </c>
      <c r="I6" s="271" t="s">
        <v>602</v>
      </c>
    </row>
    <row r="7" spans="1:9" ht="15.75">
      <c r="A7" s="142"/>
      <c r="B7" s="2"/>
      <c r="C7" s="2"/>
      <c r="D7" s="2"/>
      <c r="E7" s="2"/>
      <c r="F7" s="2"/>
      <c r="G7" s="2"/>
      <c r="H7" s="2"/>
      <c r="I7" s="2"/>
    </row>
  </sheetData>
  <sheetProtection/>
  <mergeCells count="3">
    <mergeCell ref="A5:A6"/>
    <mergeCell ref="A1:I1"/>
    <mergeCell ref="A2:I2"/>
  </mergeCells>
  <printOptions/>
  <pageMargins left="1.37" right="0.7" top="0.75" bottom="0.75" header="0.3" footer="0.3"/>
  <pageSetup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4"/>
  <sheetViews>
    <sheetView view="pageBreakPreview" zoomScale="85" zoomScaleNormal="70" zoomScaleSheetLayoutView="85" zoomScalePageLayoutView="0" workbookViewId="0" topLeftCell="A1">
      <selection activeCell="D7" sqref="D7"/>
    </sheetView>
  </sheetViews>
  <sheetFormatPr defaultColWidth="9.140625" defaultRowHeight="15"/>
  <cols>
    <col min="1" max="1" width="7.7109375" style="0" customWidth="1"/>
    <col min="2" max="2" width="8.8515625" style="0" customWidth="1"/>
    <col min="3" max="3" width="45.7109375" style="0" customWidth="1"/>
    <col min="4" max="4" width="31.7109375" style="0" customWidth="1"/>
    <col min="5" max="5" width="10.8515625" style="0" customWidth="1"/>
    <col min="6" max="6" width="11.57421875" style="0" customWidth="1"/>
    <col min="7" max="7" width="12.28125" style="0" customWidth="1"/>
    <col min="8" max="8" width="12.8515625" style="0" customWidth="1"/>
    <col min="9" max="9" width="11.28125" style="0" customWidth="1"/>
    <col min="10" max="10" width="12.28125" style="0" customWidth="1"/>
  </cols>
  <sheetData>
    <row r="1" spans="1:10" ht="21">
      <c r="A1" s="474" t="s">
        <v>752</v>
      </c>
      <c r="B1" s="474"/>
      <c r="C1" s="474"/>
      <c r="D1" s="474"/>
      <c r="E1" s="474"/>
      <c r="F1" s="474"/>
      <c r="G1" s="474"/>
      <c r="H1" s="474"/>
      <c r="I1" s="474"/>
      <c r="J1" s="474"/>
    </row>
    <row r="2" spans="1:10" ht="15.75">
      <c r="A2" s="475" t="s">
        <v>608</v>
      </c>
      <c r="B2" s="475"/>
      <c r="C2" s="475"/>
      <c r="D2" s="475"/>
      <c r="E2" s="475"/>
      <c r="F2" s="475"/>
      <c r="G2" s="475"/>
      <c r="H2" s="475"/>
      <c r="I2" s="475"/>
      <c r="J2" s="475"/>
    </row>
    <row r="3" spans="1:10" ht="31.5">
      <c r="A3" s="184" t="s">
        <v>4</v>
      </c>
      <c r="B3" s="184" t="s">
        <v>554</v>
      </c>
      <c r="C3" s="184" t="s">
        <v>591</v>
      </c>
      <c r="D3" s="184" t="s">
        <v>609</v>
      </c>
      <c r="E3" s="184" t="s">
        <v>610</v>
      </c>
      <c r="F3" s="184" t="s">
        <v>343</v>
      </c>
      <c r="G3" s="184" t="s">
        <v>611</v>
      </c>
      <c r="H3" s="184" t="s">
        <v>552</v>
      </c>
      <c r="I3" s="184" t="s">
        <v>350</v>
      </c>
      <c r="J3" s="184" t="s">
        <v>612</v>
      </c>
    </row>
    <row r="4" spans="1:10" ht="21" customHeight="1">
      <c r="A4" s="473" t="s">
        <v>304</v>
      </c>
      <c r="B4" s="183">
        <v>1</v>
      </c>
      <c r="C4" s="272" t="s">
        <v>613</v>
      </c>
      <c r="D4" s="265" t="s">
        <v>686</v>
      </c>
      <c r="E4" s="263">
        <v>2591</v>
      </c>
      <c r="F4" s="263">
        <v>1000</v>
      </c>
      <c r="G4" s="263">
        <f>SUM(E4:F4)</f>
        <v>3591</v>
      </c>
      <c r="H4" s="263">
        <f>G4*12</f>
        <v>43092</v>
      </c>
      <c r="I4" s="263">
        <f>E4*2</f>
        <v>5182</v>
      </c>
      <c r="J4" s="263">
        <f>SUM(H4:I4)</f>
        <v>48274</v>
      </c>
    </row>
    <row r="5" spans="1:10" ht="21" customHeight="1">
      <c r="A5" s="473"/>
      <c r="B5" s="183">
        <v>2</v>
      </c>
      <c r="C5" s="272" t="s">
        <v>614</v>
      </c>
      <c r="D5" s="265" t="s">
        <v>687</v>
      </c>
      <c r="E5" s="263">
        <v>2145</v>
      </c>
      <c r="F5" s="263">
        <v>1000</v>
      </c>
      <c r="G5" s="263">
        <f aca="true" t="shared" si="0" ref="G5:G65">SUM(E5:F5)</f>
        <v>3145</v>
      </c>
      <c r="H5" s="263">
        <f aca="true" t="shared" si="1" ref="H5:H65">G5*12</f>
        <v>37740</v>
      </c>
      <c r="I5" s="263">
        <f aca="true" t="shared" si="2" ref="I5:I47">E5*2</f>
        <v>4290</v>
      </c>
      <c r="J5" s="263">
        <f aca="true" t="shared" si="3" ref="J5:J65">SUM(H5:I5)</f>
        <v>42030</v>
      </c>
    </row>
    <row r="6" spans="1:10" ht="21" customHeight="1">
      <c r="A6" s="473"/>
      <c r="B6" s="183">
        <v>3</v>
      </c>
      <c r="C6" s="272" t="s">
        <v>615</v>
      </c>
      <c r="D6" s="265" t="s">
        <v>754</v>
      </c>
      <c r="E6" s="263">
        <v>3432</v>
      </c>
      <c r="F6" s="263">
        <v>1000</v>
      </c>
      <c r="G6" s="263">
        <f t="shared" si="0"/>
        <v>4432</v>
      </c>
      <c r="H6" s="263">
        <f t="shared" si="1"/>
        <v>53184</v>
      </c>
      <c r="I6" s="263">
        <f t="shared" si="2"/>
        <v>6864</v>
      </c>
      <c r="J6" s="263">
        <f t="shared" si="3"/>
        <v>60048</v>
      </c>
    </row>
    <row r="7" spans="1:10" ht="21" customHeight="1">
      <c r="A7" s="473"/>
      <c r="B7" s="183">
        <v>4</v>
      </c>
      <c r="C7" s="272" t="s">
        <v>616</v>
      </c>
      <c r="D7" s="265" t="s">
        <v>688</v>
      </c>
      <c r="E7" s="263">
        <v>3117</v>
      </c>
      <c r="F7" s="263">
        <v>1000</v>
      </c>
      <c r="G7" s="263">
        <f t="shared" si="0"/>
        <v>4117</v>
      </c>
      <c r="H7" s="263">
        <f t="shared" si="1"/>
        <v>49404</v>
      </c>
      <c r="I7" s="263">
        <f t="shared" si="2"/>
        <v>6234</v>
      </c>
      <c r="J7" s="263">
        <f t="shared" si="3"/>
        <v>55638</v>
      </c>
    </row>
    <row r="8" spans="1:10" ht="21" customHeight="1">
      <c r="A8" s="473"/>
      <c r="B8" s="183">
        <v>5</v>
      </c>
      <c r="C8" s="272" t="s">
        <v>617</v>
      </c>
      <c r="D8" s="265" t="s">
        <v>755</v>
      </c>
      <c r="E8" s="263">
        <v>2100</v>
      </c>
      <c r="F8" s="263">
        <v>1000</v>
      </c>
      <c r="G8" s="263">
        <f t="shared" si="0"/>
        <v>3100</v>
      </c>
      <c r="H8" s="263">
        <f t="shared" si="1"/>
        <v>37200</v>
      </c>
      <c r="I8" s="263">
        <f t="shared" si="2"/>
        <v>4200</v>
      </c>
      <c r="J8" s="263">
        <f t="shared" si="3"/>
        <v>41400</v>
      </c>
    </row>
    <row r="9" spans="1:10" ht="21" customHeight="1">
      <c r="A9" s="473"/>
      <c r="B9" s="183">
        <v>6</v>
      </c>
      <c r="C9" s="273" t="s">
        <v>756</v>
      </c>
      <c r="D9" s="265" t="s">
        <v>757</v>
      </c>
      <c r="E9" s="263">
        <v>1142</v>
      </c>
      <c r="F9" s="263">
        <v>1000</v>
      </c>
      <c r="G9" s="263">
        <f t="shared" si="0"/>
        <v>2142</v>
      </c>
      <c r="H9" s="263">
        <f t="shared" si="1"/>
        <v>25704</v>
      </c>
      <c r="I9" s="263">
        <f t="shared" si="2"/>
        <v>2284</v>
      </c>
      <c r="J9" s="263">
        <f t="shared" si="3"/>
        <v>27988</v>
      </c>
    </row>
    <row r="10" spans="1:10" ht="21" customHeight="1">
      <c r="A10" s="473"/>
      <c r="B10" s="183">
        <v>7</v>
      </c>
      <c r="C10" s="272" t="s">
        <v>618</v>
      </c>
      <c r="D10" s="265" t="s">
        <v>755</v>
      </c>
      <c r="E10" s="263">
        <v>1918</v>
      </c>
      <c r="F10" s="263">
        <v>1000</v>
      </c>
      <c r="G10" s="263">
        <f t="shared" si="0"/>
        <v>2918</v>
      </c>
      <c r="H10" s="263">
        <f t="shared" si="1"/>
        <v>35016</v>
      </c>
      <c r="I10" s="263">
        <f t="shared" si="2"/>
        <v>3836</v>
      </c>
      <c r="J10" s="263">
        <f t="shared" si="3"/>
        <v>38852</v>
      </c>
    </row>
    <row r="11" spans="1:10" ht="21" customHeight="1">
      <c r="A11" s="473"/>
      <c r="B11" s="183">
        <v>8</v>
      </c>
      <c r="C11" s="272" t="s">
        <v>619</v>
      </c>
      <c r="D11" s="265" t="s">
        <v>755</v>
      </c>
      <c r="E11" s="263">
        <v>1864</v>
      </c>
      <c r="F11" s="263">
        <v>1000</v>
      </c>
      <c r="G11" s="263">
        <f t="shared" si="0"/>
        <v>2864</v>
      </c>
      <c r="H11" s="263">
        <f t="shared" si="1"/>
        <v>34368</v>
      </c>
      <c r="I11" s="263">
        <f t="shared" si="2"/>
        <v>3728</v>
      </c>
      <c r="J11" s="263">
        <f t="shared" si="3"/>
        <v>38096</v>
      </c>
    </row>
    <row r="12" spans="1:10" ht="39">
      <c r="A12" s="473"/>
      <c r="B12" s="183">
        <v>9</v>
      </c>
      <c r="C12" s="275" t="s">
        <v>689</v>
      </c>
      <c r="D12" s="265" t="s">
        <v>758</v>
      </c>
      <c r="E12" s="263">
        <v>2100</v>
      </c>
      <c r="F12" s="263">
        <v>1000</v>
      </c>
      <c r="G12" s="263">
        <f t="shared" si="0"/>
        <v>3100</v>
      </c>
      <c r="H12" s="263">
        <f t="shared" si="1"/>
        <v>37200</v>
      </c>
      <c r="I12" s="263">
        <f t="shared" si="2"/>
        <v>4200</v>
      </c>
      <c r="J12" s="263">
        <f t="shared" si="3"/>
        <v>41400</v>
      </c>
    </row>
    <row r="13" spans="1:10" ht="21" customHeight="1">
      <c r="A13" s="473"/>
      <c r="B13" s="183">
        <v>10</v>
      </c>
      <c r="C13" s="272" t="s">
        <v>759</v>
      </c>
      <c r="D13" s="265" t="s">
        <v>760</v>
      </c>
      <c r="E13" s="263">
        <v>1772</v>
      </c>
      <c r="F13" s="263">
        <v>1000</v>
      </c>
      <c r="G13" s="263">
        <f t="shared" si="0"/>
        <v>2772</v>
      </c>
      <c r="H13" s="263">
        <f t="shared" si="1"/>
        <v>33264</v>
      </c>
      <c r="I13" s="263">
        <f t="shared" si="2"/>
        <v>3544</v>
      </c>
      <c r="J13" s="263">
        <f t="shared" si="3"/>
        <v>36808</v>
      </c>
    </row>
    <row r="14" spans="1:10" ht="21" customHeight="1">
      <c r="A14" s="473"/>
      <c r="B14" s="183">
        <v>11</v>
      </c>
      <c r="C14" s="272" t="s">
        <v>620</v>
      </c>
      <c r="D14" s="265" t="s">
        <v>760</v>
      </c>
      <c r="E14" s="263">
        <v>1840</v>
      </c>
      <c r="F14" s="263">
        <v>1000</v>
      </c>
      <c r="G14" s="263">
        <f t="shared" si="0"/>
        <v>2840</v>
      </c>
      <c r="H14" s="263">
        <f t="shared" si="1"/>
        <v>34080</v>
      </c>
      <c r="I14" s="263">
        <f t="shared" si="2"/>
        <v>3680</v>
      </c>
      <c r="J14" s="263">
        <f t="shared" si="3"/>
        <v>37760</v>
      </c>
    </row>
    <row r="15" spans="1:10" ht="21" customHeight="1">
      <c r="A15" s="473"/>
      <c r="B15" s="183">
        <v>12</v>
      </c>
      <c r="C15" s="272" t="s">
        <v>621</v>
      </c>
      <c r="D15" s="265" t="s">
        <v>760</v>
      </c>
      <c r="E15" s="263">
        <v>1670</v>
      </c>
      <c r="F15" s="263">
        <v>1000</v>
      </c>
      <c r="G15" s="263">
        <f t="shared" si="0"/>
        <v>2670</v>
      </c>
      <c r="H15" s="263">
        <f t="shared" si="1"/>
        <v>32040</v>
      </c>
      <c r="I15" s="263">
        <f t="shared" si="2"/>
        <v>3340</v>
      </c>
      <c r="J15" s="263">
        <f t="shared" si="3"/>
        <v>35380</v>
      </c>
    </row>
    <row r="16" spans="1:10" ht="21" customHeight="1">
      <c r="A16" s="473"/>
      <c r="B16" s="183">
        <v>13</v>
      </c>
      <c r="C16" s="272" t="s">
        <v>690</v>
      </c>
      <c r="D16" s="265" t="s">
        <v>755</v>
      </c>
      <c r="E16" s="263">
        <v>1947</v>
      </c>
      <c r="F16" s="263">
        <v>1000</v>
      </c>
      <c r="G16" s="263">
        <f t="shared" si="0"/>
        <v>2947</v>
      </c>
      <c r="H16" s="263">
        <f t="shared" si="1"/>
        <v>35364</v>
      </c>
      <c r="I16" s="263">
        <f t="shared" si="2"/>
        <v>3894</v>
      </c>
      <c r="J16" s="263">
        <f t="shared" si="3"/>
        <v>39258</v>
      </c>
    </row>
    <row r="17" spans="1:10" ht="21" customHeight="1">
      <c r="A17" s="473"/>
      <c r="B17" s="183">
        <v>14</v>
      </c>
      <c r="C17" s="272" t="s">
        <v>622</v>
      </c>
      <c r="D17" s="265" t="s">
        <v>691</v>
      </c>
      <c r="E17" s="263">
        <v>3549</v>
      </c>
      <c r="F17" s="263">
        <v>1000</v>
      </c>
      <c r="G17" s="263">
        <f t="shared" si="0"/>
        <v>4549</v>
      </c>
      <c r="H17" s="263">
        <f t="shared" si="1"/>
        <v>54588</v>
      </c>
      <c r="I17" s="263">
        <f t="shared" si="2"/>
        <v>7098</v>
      </c>
      <c r="J17" s="263">
        <f t="shared" si="3"/>
        <v>61686</v>
      </c>
    </row>
    <row r="18" spans="1:10" ht="37.5">
      <c r="A18" s="473"/>
      <c r="B18" s="183">
        <v>15</v>
      </c>
      <c r="C18" s="276" t="s">
        <v>845</v>
      </c>
      <c r="D18" s="265" t="s">
        <v>755</v>
      </c>
      <c r="E18" s="263">
        <v>2025</v>
      </c>
      <c r="F18" s="263">
        <v>1000</v>
      </c>
      <c r="G18" s="263">
        <f t="shared" si="0"/>
        <v>3025</v>
      </c>
      <c r="H18" s="263">
        <f t="shared" si="1"/>
        <v>36300</v>
      </c>
      <c r="I18" s="263">
        <f t="shared" si="2"/>
        <v>4050</v>
      </c>
      <c r="J18" s="263">
        <f t="shared" si="3"/>
        <v>40350</v>
      </c>
    </row>
    <row r="19" spans="1:10" ht="37.5">
      <c r="A19" s="473"/>
      <c r="B19" s="183">
        <v>16</v>
      </c>
      <c r="C19" s="275" t="s">
        <v>846</v>
      </c>
      <c r="D19" s="265" t="s">
        <v>761</v>
      </c>
      <c r="E19" s="263">
        <v>1681</v>
      </c>
      <c r="F19" s="263">
        <v>700</v>
      </c>
      <c r="G19" s="263">
        <f t="shared" si="0"/>
        <v>2381</v>
      </c>
      <c r="H19" s="263">
        <f t="shared" si="1"/>
        <v>28572</v>
      </c>
      <c r="I19" s="263">
        <f t="shared" si="2"/>
        <v>3362</v>
      </c>
      <c r="J19" s="263">
        <f t="shared" si="3"/>
        <v>31934</v>
      </c>
    </row>
    <row r="20" spans="1:10" ht="21" customHeight="1">
      <c r="A20" s="473"/>
      <c r="B20" s="183">
        <v>17</v>
      </c>
      <c r="C20" s="272" t="s">
        <v>623</v>
      </c>
      <c r="D20" s="265" t="s">
        <v>762</v>
      </c>
      <c r="E20" s="263">
        <v>2100</v>
      </c>
      <c r="F20" s="263">
        <v>1000</v>
      </c>
      <c r="G20" s="263">
        <f t="shared" si="0"/>
        <v>3100</v>
      </c>
      <c r="H20" s="263">
        <f t="shared" si="1"/>
        <v>37200</v>
      </c>
      <c r="I20" s="263">
        <f t="shared" si="2"/>
        <v>4200</v>
      </c>
      <c r="J20" s="263">
        <f t="shared" si="3"/>
        <v>41400</v>
      </c>
    </row>
    <row r="21" spans="1:10" ht="21" customHeight="1">
      <c r="A21" s="473"/>
      <c r="B21" s="183">
        <v>18</v>
      </c>
      <c r="C21" s="272" t="s">
        <v>624</v>
      </c>
      <c r="D21" s="265" t="s">
        <v>763</v>
      </c>
      <c r="E21" s="263">
        <v>3033</v>
      </c>
      <c r="F21" s="263">
        <v>1000</v>
      </c>
      <c r="G21" s="263">
        <f t="shared" si="0"/>
        <v>4033</v>
      </c>
      <c r="H21" s="263">
        <f t="shared" si="1"/>
        <v>48396</v>
      </c>
      <c r="I21" s="263">
        <f t="shared" si="2"/>
        <v>6066</v>
      </c>
      <c r="J21" s="263">
        <f t="shared" si="3"/>
        <v>54462</v>
      </c>
    </row>
    <row r="22" spans="1:10" ht="21" customHeight="1">
      <c r="A22" s="473"/>
      <c r="B22" s="183">
        <v>19</v>
      </c>
      <c r="C22" s="274" t="s">
        <v>844</v>
      </c>
      <c r="D22" s="265" t="s">
        <v>764</v>
      </c>
      <c r="E22" s="263">
        <v>1305</v>
      </c>
      <c r="F22" s="263">
        <v>1000</v>
      </c>
      <c r="G22" s="263">
        <f t="shared" si="0"/>
        <v>2305</v>
      </c>
      <c r="H22" s="263">
        <f t="shared" si="1"/>
        <v>27660</v>
      </c>
      <c r="I22" s="263">
        <f t="shared" si="2"/>
        <v>2610</v>
      </c>
      <c r="J22" s="263">
        <f t="shared" si="3"/>
        <v>30270</v>
      </c>
    </row>
    <row r="23" spans="1:10" ht="21" customHeight="1">
      <c r="A23" s="473"/>
      <c r="B23" s="183">
        <v>20</v>
      </c>
      <c r="C23" s="275" t="s">
        <v>843</v>
      </c>
      <c r="D23" s="265" t="s">
        <v>755</v>
      </c>
      <c r="E23" s="263">
        <v>2100</v>
      </c>
      <c r="F23" s="263">
        <v>1000</v>
      </c>
      <c r="G23" s="263">
        <f t="shared" si="0"/>
        <v>3100</v>
      </c>
      <c r="H23" s="263">
        <f t="shared" si="1"/>
        <v>37200</v>
      </c>
      <c r="I23" s="263">
        <f t="shared" si="2"/>
        <v>4200</v>
      </c>
      <c r="J23" s="263">
        <f t="shared" si="3"/>
        <v>41400</v>
      </c>
    </row>
    <row r="24" spans="1:10" ht="21" customHeight="1">
      <c r="A24" s="473"/>
      <c r="B24" s="183">
        <v>21</v>
      </c>
      <c r="C24" s="275" t="s">
        <v>842</v>
      </c>
      <c r="D24" s="265" t="s">
        <v>692</v>
      </c>
      <c r="E24" s="263">
        <v>1864</v>
      </c>
      <c r="F24" s="263">
        <v>1000</v>
      </c>
      <c r="G24" s="263">
        <f t="shared" si="0"/>
        <v>2864</v>
      </c>
      <c r="H24" s="263">
        <f t="shared" si="1"/>
        <v>34368</v>
      </c>
      <c r="I24" s="263">
        <f t="shared" si="2"/>
        <v>3728</v>
      </c>
      <c r="J24" s="263">
        <f t="shared" si="3"/>
        <v>38096</v>
      </c>
    </row>
    <row r="25" spans="1:10" ht="37.5">
      <c r="A25" s="473"/>
      <c r="B25" s="183">
        <v>22</v>
      </c>
      <c r="C25" s="275" t="s">
        <v>847</v>
      </c>
      <c r="D25" s="265" t="s">
        <v>765</v>
      </c>
      <c r="E25" s="263">
        <v>1893</v>
      </c>
      <c r="F25" s="263">
        <v>700</v>
      </c>
      <c r="G25" s="263">
        <f t="shared" si="0"/>
        <v>2593</v>
      </c>
      <c r="H25" s="263">
        <f t="shared" si="1"/>
        <v>31116</v>
      </c>
      <c r="I25" s="263">
        <f t="shared" si="2"/>
        <v>3786</v>
      </c>
      <c r="J25" s="263">
        <f t="shared" si="3"/>
        <v>34902</v>
      </c>
    </row>
    <row r="26" spans="1:10" ht="21" customHeight="1">
      <c r="A26" s="473"/>
      <c r="B26" s="183">
        <v>23</v>
      </c>
      <c r="C26" s="272" t="s">
        <v>625</v>
      </c>
      <c r="D26" s="265" t="s">
        <v>626</v>
      </c>
      <c r="E26" s="263">
        <v>2178</v>
      </c>
      <c r="F26" s="263">
        <v>1000</v>
      </c>
      <c r="G26" s="263">
        <f t="shared" si="0"/>
        <v>3178</v>
      </c>
      <c r="H26" s="263">
        <f t="shared" si="1"/>
        <v>38136</v>
      </c>
      <c r="I26" s="263">
        <f t="shared" si="2"/>
        <v>4356</v>
      </c>
      <c r="J26" s="263">
        <f t="shared" si="3"/>
        <v>42492</v>
      </c>
    </row>
    <row r="27" spans="1:10" ht="21" customHeight="1">
      <c r="A27" s="473"/>
      <c r="B27" s="183">
        <v>24</v>
      </c>
      <c r="C27" s="272" t="s">
        <v>627</v>
      </c>
      <c r="D27" s="265" t="s">
        <v>628</v>
      </c>
      <c r="E27" s="263">
        <v>5133</v>
      </c>
      <c r="F27" s="263">
        <v>1000</v>
      </c>
      <c r="G27" s="263">
        <f t="shared" si="0"/>
        <v>6133</v>
      </c>
      <c r="H27" s="263">
        <f t="shared" si="1"/>
        <v>73596</v>
      </c>
      <c r="I27" s="263">
        <f t="shared" si="2"/>
        <v>10266</v>
      </c>
      <c r="J27" s="263">
        <f t="shared" si="3"/>
        <v>83862</v>
      </c>
    </row>
    <row r="28" spans="1:10" ht="37.5">
      <c r="A28" s="473"/>
      <c r="B28" s="183">
        <v>25</v>
      </c>
      <c r="C28" s="275" t="s">
        <v>841</v>
      </c>
      <c r="D28" s="265" t="s">
        <v>629</v>
      </c>
      <c r="E28" s="263">
        <v>1380</v>
      </c>
      <c r="F28" s="263">
        <v>700</v>
      </c>
      <c r="G28" s="263">
        <f t="shared" si="0"/>
        <v>2080</v>
      </c>
      <c r="H28" s="263">
        <f t="shared" si="1"/>
        <v>24960</v>
      </c>
      <c r="I28" s="263">
        <f t="shared" si="2"/>
        <v>2760</v>
      </c>
      <c r="J28" s="263">
        <f t="shared" si="3"/>
        <v>27720</v>
      </c>
    </row>
    <row r="29" spans="1:10" ht="21" customHeight="1">
      <c r="A29" s="473"/>
      <c r="B29" s="183">
        <v>26</v>
      </c>
      <c r="C29" s="275" t="s">
        <v>848</v>
      </c>
      <c r="D29" s="265" t="s">
        <v>630</v>
      </c>
      <c r="E29" s="263">
        <v>1995</v>
      </c>
      <c r="F29" s="263">
        <v>700</v>
      </c>
      <c r="G29" s="263">
        <f t="shared" si="0"/>
        <v>2695</v>
      </c>
      <c r="H29" s="263">
        <f t="shared" si="1"/>
        <v>32340</v>
      </c>
      <c r="I29" s="263">
        <f t="shared" si="2"/>
        <v>3990</v>
      </c>
      <c r="J29" s="263">
        <f t="shared" si="3"/>
        <v>36330</v>
      </c>
    </row>
    <row r="30" spans="1:10" ht="21" customHeight="1">
      <c r="A30" s="473"/>
      <c r="B30" s="183">
        <v>27</v>
      </c>
      <c r="C30" s="272" t="s">
        <v>631</v>
      </c>
      <c r="D30" s="265" t="s">
        <v>632</v>
      </c>
      <c r="E30" s="263">
        <v>2634</v>
      </c>
      <c r="F30" s="263">
        <v>1000</v>
      </c>
      <c r="G30" s="263">
        <f t="shared" si="0"/>
        <v>3634</v>
      </c>
      <c r="H30" s="263">
        <f t="shared" si="1"/>
        <v>43608</v>
      </c>
      <c r="I30" s="263">
        <f t="shared" si="2"/>
        <v>5268</v>
      </c>
      <c r="J30" s="263">
        <f t="shared" si="3"/>
        <v>48876</v>
      </c>
    </row>
    <row r="31" spans="1:10" ht="21" customHeight="1">
      <c r="A31" s="473"/>
      <c r="B31" s="183">
        <v>28</v>
      </c>
      <c r="C31" s="272" t="s">
        <v>633</v>
      </c>
      <c r="D31" s="265" t="s">
        <v>634</v>
      </c>
      <c r="E31" s="263">
        <v>3936</v>
      </c>
      <c r="F31" s="263">
        <v>1000</v>
      </c>
      <c r="G31" s="263">
        <f t="shared" si="0"/>
        <v>4936</v>
      </c>
      <c r="H31" s="263">
        <f t="shared" si="1"/>
        <v>59232</v>
      </c>
      <c r="I31" s="263">
        <f t="shared" si="2"/>
        <v>7872</v>
      </c>
      <c r="J31" s="263">
        <f t="shared" si="3"/>
        <v>67104</v>
      </c>
    </row>
    <row r="32" spans="1:10" ht="21" customHeight="1">
      <c r="A32" s="473"/>
      <c r="B32" s="183">
        <v>29</v>
      </c>
      <c r="C32" s="272" t="s">
        <v>635</v>
      </c>
      <c r="D32" s="265" t="s">
        <v>636</v>
      </c>
      <c r="E32" s="263">
        <v>3684</v>
      </c>
      <c r="F32" s="263">
        <v>700</v>
      </c>
      <c r="G32" s="263">
        <f t="shared" si="0"/>
        <v>4384</v>
      </c>
      <c r="H32" s="263">
        <f t="shared" si="1"/>
        <v>52608</v>
      </c>
      <c r="I32" s="263">
        <f t="shared" si="2"/>
        <v>7368</v>
      </c>
      <c r="J32" s="263">
        <f t="shared" si="3"/>
        <v>59976</v>
      </c>
    </row>
    <row r="33" spans="1:10" ht="21" customHeight="1">
      <c r="A33" s="473"/>
      <c r="B33" s="183">
        <v>30</v>
      </c>
      <c r="C33" s="272" t="s">
        <v>637</v>
      </c>
      <c r="D33" s="265" t="s">
        <v>638</v>
      </c>
      <c r="E33" s="263">
        <v>7308</v>
      </c>
      <c r="F33" s="263">
        <v>700</v>
      </c>
      <c r="G33" s="263">
        <f t="shared" si="0"/>
        <v>8008</v>
      </c>
      <c r="H33" s="263">
        <f t="shared" si="1"/>
        <v>96096</v>
      </c>
      <c r="I33" s="263">
        <f t="shared" si="2"/>
        <v>14616</v>
      </c>
      <c r="J33" s="263">
        <f t="shared" si="3"/>
        <v>110712</v>
      </c>
    </row>
    <row r="34" spans="1:10" ht="21" customHeight="1">
      <c r="A34" s="473"/>
      <c r="B34" s="183">
        <v>31</v>
      </c>
      <c r="C34" s="272" t="s">
        <v>639</v>
      </c>
      <c r="D34" s="265" t="s">
        <v>640</v>
      </c>
      <c r="E34" s="263">
        <v>9207</v>
      </c>
      <c r="F34" s="263">
        <v>700</v>
      </c>
      <c r="G34" s="263">
        <f t="shared" si="0"/>
        <v>9907</v>
      </c>
      <c r="H34" s="263">
        <f t="shared" si="1"/>
        <v>118884</v>
      </c>
      <c r="I34" s="263">
        <f t="shared" si="2"/>
        <v>18414</v>
      </c>
      <c r="J34" s="263">
        <f t="shared" si="3"/>
        <v>137298</v>
      </c>
    </row>
    <row r="35" spans="1:10" ht="21" customHeight="1">
      <c r="A35" s="473"/>
      <c r="B35" s="183">
        <v>32</v>
      </c>
      <c r="C35" s="272" t="s">
        <v>641</v>
      </c>
      <c r="D35" s="265" t="s">
        <v>642</v>
      </c>
      <c r="E35" s="263">
        <v>10700</v>
      </c>
      <c r="F35" s="263">
        <v>700</v>
      </c>
      <c r="G35" s="263">
        <f t="shared" si="0"/>
        <v>11400</v>
      </c>
      <c r="H35" s="263">
        <f t="shared" si="1"/>
        <v>136800</v>
      </c>
      <c r="I35" s="263">
        <f t="shared" si="2"/>
        <v>21400</v>
      </c>
      <c r="J35" s="263">
        <f t="shared" si="3"/>
        <v>158200</v>
      </c>
    </row>
    <row r="36" spans="1:10" ht="21" customHeight="1">
      <c r="A36" s="473"/>
      <c r="B36" s="183">
        <v>33</v>
      </c>
      <c r="C36" s="272" t="s">
        <v>598</v>
      </c>
      <c r="D36" s="265" t="s">
        <v>642</v>
      </c>
      <c r="E36" s="263">
        <v>10340</v>
      </c>
      <c r="F36" s="263">
        <v>700</v>
      </c>
      <c r="G36" s="263">
        <f t="shared" si="0"/>
        <v>11040</v>
      </c>
      <c r="H36" s="263">
        <f t="shared" si="1"/>
        <v>132480</v>
      </c>
      <c r="I36" s="263">
        <f t="shared" si="2"/>
        <v>20680</v>
      </c>
      <c r="J36" s="263">
        <f t="shared" si="3"/>
        <v>153160</v>
      </c>
    </row>
    <row r="37" spans="1:10" ht="21" customHeight="1">
      <c r="A37" s="473"/>
      <c r="B37" s="183">
        <v>34</v>
      </c>
      <c r="C37" s="275" t="s">
        <v>840</v>
      </c>
      <c r="D37" s="265" t="s">
        <v>642</v>
      </c>
      <c r="E37" s="263">
        <v>10340</v>
      </c>
      <c r="F37" s="263">
        <v>700</v>
      </c>
      <c r="G37" s="263">
        <f t="shared" si="0"/>
        <v>11040</v>
      </c>
      <c r="H37" s="263">
        <f t="shared" si="1"/>
        <v>132480</v>
      </c>
      <c r="I37" s="263">
        <f t="shared" si="2"/>
        <v>20680</v>
      </c>
      <c r="J37" s="263">
        <f t="shared" si="3"/>
        <v>153160</v>
      </c>
    </row>
    <row r="38" spans="1:10" ht="21" customHeight="1">
      <c r="A38" s="473"/>
      <c r="B38" s="183">
        <v>35</v>
      </c>
      <c r="C38" s="272" t="s">
        <v>643</v>
      </c>
      <c r="D38" s="265" t="s">
        <v>644</v>
      </c>
      <c r="E38" s="263">
        <v>7680</v>
      </c>
      <c r="F38" s="263">
        <v>700</v>
      </c>
      <c r="G38" s="263">
        <f t="shared" si="0"/>
        <v>8380</v>
      </c>
      <c r="H38" s="263">
        <f t="shared" si="1"/>
        <v>100560</v>
      </c>
      <c r="I38" s="263">
        <f t="shared" si="2"/>
        <v>15360</v>
      </c>
      <c r="J38" s="263">
        <f t="shared" si="3"/>
        <v>115920</v>
      </c>
    </row>
    <row r="39" spans="1:10" ht="21" customHeight="1">
      <c r="A39" s="473"/>
      <c r="B39" s="183">
        <v>36</v>
      </c>
      <c r="C39" s="272" t="s">
        <v>645</v>
      </c>
      <c r="D39" s="265" t="s">
        <v>646</v>
      </c>
      <c r="E39" s="263">
        <v>7960</v>
      </c>
      <c r="F39" s="263">
        <v>700</v>
      </c>
      <c r="G39" s="263">
        <f t="shared" si="0"/>
        <v>8660</v>
      </c>
      <c r="H39" s="263">
        <f t="shared" si="1"/>
        <v>103920</v>
      </c>
      <c r="I39" s="263">
        <f t="shared" si="2"/>
        <v>15920</v>
      </c>
      <c r="J39" s="263">
        <f t="shared" si="3"/>
        <v>119840</v>
      </c>
    </row>
    <row r="40" spans="1:10" ht="21" customHeight="1">
      <c r="A40" s="473"/>
      <c r="B40" s="183">
        <v>37</v>
      </c>
      <c r="C40" s="272" t="s">
        <v>599</v>
      </c>
      <c r="D40" s="265" t="s">
        <v>647</v>
      </c>
      <c r="E40" s="263">
        <v>3922</v>
      </c>
      <c r="F40" s="263">
        <v>700</v>
      </c>
      <c r="G40" s="263">
        <f t="shared" si="0"/>
        <v>4622</v>
      </c>
      <c r="H40" s="263">
        <f t="shared" si="1"/>
        <v>55464</v>
      </c>
      <c r="I40" s="263">
        <f t="shared" si="2"/>
        <v>7844</v>
      </c>
      <c r="J40" s="263">
        <f t="shared" si="3"/>
        <v>63308</v>
      </c>
    </row>
    <row r="41" spans="1:10" ht="21" customHeight="1">
      <c r="A41" s="473"/>
      <c r="B41" s="183">
        <v>38</v>
      </c>
      <c r="C41" s="272" t="s">
        <v>648</v>
      </c>
      <c r="D41" s="265" t="s">
        <v>649</v>
      </c>
      <c r="E41" s="263">
        <v>3756</v>
      </c>
      <c r="F41" s="263">
        <v>700</v>
      </c>
      <c r="G41" s="263">
        <f t="shared" si="0"/>
        <v>4456</v>
      </c>
      <c r="H41" s="263">
        <f t="shared" si="1"/>
        <v>53472</v>
      </c>
      <c r="I41" s="263">
        <f t="shared" si="2"/>
        <v>7512</v>
      </c>
      <c r="J41" s="263">
        <f t="shared" si="3"/>
        <v>60984</v>
      </c>
    </row>
    <row r="42" spans="1:10" ht="21" customHeight="1">
      <c r="A42" s="473"/>
      <c r="B42" s="183">
        <v>39</v>
      </c>
      <c r="C42" s="272" t="s">
        <v>600</v>
      </c>
      <c r="D42" s="265" t="s">
        <v>693</v>
      </c>
      <c r="E42" s="263">
        <v>2578</v>
      </c>
      <c r="F42" s="263">
        <v>700</v>
      </c>
      <c r="G42" s="263">
        <f t="shared" si="0"/>
        <v>3278</v>
      </c>
      <c r="H42" s="263">
        <f t="shared" si="1"/>
        <v>39336</v>
      </c>
      <c r="I42" s="263">
        <f t="shared" si="2"/>
        <v>5156</v>
      </c>
      <c r="J42" s="263">
        <f t="shared" si="3"/>
        <v>44492</v>
      </c>
    </row>
    <row r="43" spans="1:10" ht="21" customHeight="1">
      <c r="A43" s="473"/>
      <c r="B43" s="183">
        <v>40</v>
      </c>
      <c r="C43" s="275" t="s">
        <v>849</v>
      </c>
      <c r="D43" s="265" t="s">
        <v>650</v>
      </c>
      <c r="E43" s="263">
        <v>1904</v>
      </c>
      <c r="F43" s="263">
        <v>700</v>
      </c>
      <c r="G43" s="263">
        <f t="shared" si="0"/>
        <v>2604</v>
      </c>
      <c r="H43" s="263">
        <f t="shared" si="1"/>
        <v>31248</v>
      </c>
      <c r="I43" s="263">
        <f t="shared" si="2"/>
        <v>3808</v>
      </c>
      <c r="J43" s="263">
        <f t="shared" si="3"/>
        <v>35056</v>
      </c>
    </row>
    <row r="44" spans="1:10" ht="21" customHeight="1">
      <c r="A44" s="473"/>
      <c r="B44" s="183">
        <v>41</v>
      </c>
      <c r="C44" s="272" t="s">
        <v>604</v>
      </c>
      <c r="D44" s="265" t="s">
        <v>644</v>
      </c>
      <c r="E44" s="263">
        <v>4326</v>
      </c>
      <c r="F44" s="263">
        <v>700</v>
      </c>
      <c r="G44" s="263">
        <f t="shared" si="0"/>
        <v>5026</v>
      </c>
      <c r="H44" s="263">
        <f t="shared" si="1"/>
        <v>60312</v>
      </c>
      <c r="I44" s="263">
        <f t="shared" si="2"/>
        <v>8652</v>
      </c>
      <c r="J44" s="263">
        <f t="shared" si="3"/>
        <v>68964</v>
      </c>
    </row>
    <row r="45" spans="1:10" ht="21" customHeight="1">
      <c r="A45" s="473"/>
      <c r="B45" s="183">
        <v>42</v>
      </c>
      <c r="C45" s="272" t="s">
        <v>603</v>
      </c>
      <c r="D45" s="265" t="s">
        <v>651</v>
      </c>
      <c r="E45" s="263">
        <v>2696</v>
      </c>
      <c r="F45" s="263">
        <v>700</v>
      </c>
      <c r="G45" s="263">
        <f t="shared" si="0"/>
        <v>3396</v>
      </c>
      <c r="H45" s="263">
        <f t="shared" si="1"/>
        <v>40752</v>
      </c>
      <c r="I45" s="263">
        <f t="shared" si="2"/>
        <v>5392</v>
      </c>
      <c r="J45" s="263">
        <f t="shared" si="3"/>
        <v>46144</v>
      </c>
    </row>
    <row r="46" spans="1:10" ht="21" customHeight="1">
      <c r="A46" s="473"/>
      <c r="B46" s="183">
        <v>43</v>
      </c>
      <c r="C46" s="272" t="s">
        <v>601</v>
      </c>
      <c r="D46" s="265" t="s">
        <v>652</v>
      </c>
      <c r="E46" s="263">
        <v>4262</v>
      </c>
      <c r="F46" s="263">
        <v>700</v>
      </c>
      <c r="G46" s="263">
        <f t="shared" si="0"/>
        <v>4962</v>
      </c>
      <c r="H46" s="263">
        <f t="shared" si="1"/>
        <v>59544</v>
      </c>
      <c r="I46" s="263">
        <f t="shared" si="2"/>
        <v>8524</v>
      </c>
      <c r="J46" s="263">
        <f t="shared" si="3"/>
        <v>68068</v>
      </c>
    </row>
    <row r="47" spans="1:10" ht="21" customHeight="1">
      <c r="A47" s="473"/>
      <c r="B47" s="183">
        <v>44</v>
      </c>
      <c r="C47" s="272" t="s">
        <v>653</v>
      </c>
      <c r="D47" s="265" t="s">
        <v>654</v>
      </c>
      <c r="E47" s="263">
        <v>2816</v>
      </c>
      <c r="F47" s="263">
        <v>700</v>
      </c>
      <c r="G47" s="263">
        <f t="shared" si="0"/>
        <v>3516</v>
      </c>
      <c r="H47" s="263">
        <f t="shared" si="1"/>
        <v>42192</v>
      </c>
      <c r="I47" s="263">
        <f t="shared" si="2"/>
        <v>5632</v>
      </c>
      <c r="J47" s="263">
        <f t="shared" si="3"/>
        <v>47824</v>
      </c>
    </row>
    <row r="48" spans="1:10" ht="21" customHeight="1">
      <c r="A48" s="473"/>
      <c r="B48" s="476" t="s">
        <v>850</v>
      </c>
      <c r="C48" s="477"/>
      <c r="D48" s="265"/>
      <c r="E48" s="263"/>
      <c r="F48" s="263"/>
      <c r="G48" s="263"/>
      <c r="H48" s="263"/>
      <c r="I48" s="263"/>
      <c r="J48" s="263"/>
    </row>
    <row r="49" spans="1:10" ht="21" customHeight="1">
      <c r="A49" s="473"/>
      <c r="B49" s="183">
        <v>45</v>
      </c>
      <c r="C49" s="272" t="s">
        <v>655</v>
      </c>
      <c r="D49" s="265" t="s">
        <v>656</v>
      </c>
      <c r="E49" s="263">
        <v>0</v>
      </c>
      <c r="F49" s="263">
        <v>1000</v>
      </c>
      <c r="G49" s="263">
        <f t="shared" si="0"/>
        <v>1000</v>
      </c>
      <c r="H49" s="263">
        <f t="shared" si="1"/>
        <v>12000</v>
      </c>
      <c r="I49" s="263">
        <v>10146</v>
      </c>
      <c r="J49" s="263">
        <f t="shared" si="3"/>
        <v>22146</v>
      </c>
    </row>
    <row r="50" spans="1:10" ht="21" customHeight="1">
      <c r="A50" s="473"/>
      <c r="B50" s="183">
        <v>46</v>
      </c>
      <c r="C50" s="272" t="s">
        <v>657</v>
      </c>
      <c r="D50" s="265" t="s">
        <v>658</v>
      </c>
      <c r="E50" s="263">
        <v>0</v>
      </c>
      <c r="F50" s="263">
        <v>1000</v>
      </c>
      <c r="G50" s="263">
        <f t="shared" si="0"/>
        <v>1000</v>
      </c>
      <c r="H50" s="263">
        <f t="shared" si="1"/>
        <v>12000</v>
      </c>
      <c r="I50" s="263">
        <v>10440</v>
      </c>
      <c r="J50" s="263">
        <f t="shared" si="3"/>
        <v>22440</v>
      </c>
    </row>
    <row r="51" spans="1:10" ht="21" customHeight="1">
      <c r="A51" s="473"/>
      <c r="B51" s="183">
        <v>47</v>
      </c>
      <c r="C51" s="272" t="s">
        <v>659</v>
      </c>
      <c r="D51" s="265" t="s">
        <v>660</v>
      </c>
      <c r="E51" s="263">
        <v>0</v>
      </c>
      <c r="F51" s="263">
        <v>1000</v>
      </c>
      <c r="G51" s="263">
        <f t="shared" si="0"/>
        <v>1000</v>
      </c>
      <c r="H51" s="263">
        <f t="shared" si="1"/>
        <v>12000</v>
      </c>
      <c r="I51" s="263">
        <v>1980</v>
      </c>
      <c r="J51" s="263">
        <f t="shared" si="3"/>
        <v>13980</v>
      </c>
    </row>
    <row r="52" spans="1:10" ht="21" customHeight="1">
      <c r="A52" s="473"/>
      <c r="B52" s="183">
        <v>48</v>
      </c>
      <c r="C52" s="272" t="s">
        <v>661</v>
      </c>
      <c r="D52" s="265" t="s">
        <v>662</v>
      </c>
      <c r="E52" s="263">
        <v>0</v>
      </c>
      <c r="F52" s="263">
        <v>700</v>
      </c>
      <c r="G52" s="263">
        <f t="shared" si="0"/>
        <v>700</v>
      </c>
      <c r="H52" s="263">
        <f t="shared" si="1"/>
        <v>8400</v>
      </c>
      <c r="I52" s="263">
        <v>7022</v>
      </c>
      <c r="J52" s="263">
        <f t="shared" si="3"/>
        <v>15422</v>
      </c>
    </row>
    <row r="53" spans="1:10" ht="21" customHeight="1">
      <c r="A53" s="473"/>
      <c r="B53" s="183">
        <v>49</v>
      </c>
      <c r="C53" s="272" t="s">
        <v>663</v>
      </c>
      <c r="D53" s="265" t="s">
        <v>664</v>
      </c>
      <c r="E53" s="263">
        <v>0</v>
      </c>
      <c r="F53" s="263">
        <v>700</v>
      </c>
      <c r="G53" s="263">
        <f t="shared" si="0"/>
        <v>700</v>
      </c>
      <c r="H53" s="263">
        <f t="shared" si="1"/>
        <v>8400</v>
      </c>
      <c r="I53" s="263">
        <v>9586</v>
      </c>
      <c r="J53" s="263">
        <f t="shared" si="3"/>
        <v>17986</v>
      </c>
    </row>
    <row r="54" spans="1:10" ht="21" customHeight="1">
      <c r="A54" s="473"/>
      <c r="B54" s="183">
        <v>50</v>
      </c>
      <c r="C54" s="272" t="s">
        <v>665</v>
      </c>
      <c r="D54" s="265" t="s">
        <v>628</v>
      </c>
      <c r="E54" s="263">
        <v>0</v>
      </c>
      <c r="F54" s="263">
        <v>700</v>
      </c>
      <c r="G54" s="263">
        <f t="shared" si="0"/>
        <v>700</v>
      </c>
      <c r="H54" s="263">
        <f t="shared" si="1"/>
        <v>8400</v>
      </c>
      <c r="I54" s="263">
        <v>9878</v>
      </c>
      <c r="J54" s="263">
        <f t="shared" si="3"/>
        <v>18278</v>
      </c>
    </row>
    <row r="55" spans="1:10" ht="21" customHeight="1">
      <c r="A55" s="473"/>
      <c r="B55" s="183">
        <v>51</v>
      </c>
      <c r="C55" s="272" t="s">
        <v>666</v>
      </c>
      <c r="D55" s="265" t="s">
        <v>667</v>
      </c>
      <c r="E55" s="263">
        <v>0</v>
      </c>
      <c r="F55" s="263">
        <v>700</v>
      </c>
      <c r="G55" s="263">
        <f t="shared" si="0"/>
        <v>700</v>
      </c>
      <c r="H55" s="263">
        <f t="shared" si="1"/>
        <v>8400</v>
      </c>
      <c r="I55" s="263">
        <v>17136</v>
      </c>
      <c r="J55" s="263">
        <f t="shared" si="3"/>
        <v>25536</v>
      </c>
    </row>
    <row r="56" spans="1:10" ht="21" customHeight="1">
      <c r="A56" s="473"/>
      <c r="B56" s="183">
        <v>52</v>
      </c>
      <c r="C56" s="272" t="s">
        <v>668</v>
      </c>
      <c r="D56" s="265" t="s">
        <v>628</v>
      </c>
      <c r="E56" s="263">
        <v>0</v>
      </c>
      <c r="F56" s="263">
        <v>700</v>
      </c>
      <c r="G56" s="263">
        <f t="shared" si="0"/>
        <v>700</v>
      </c>
      <c r="H56" s="263">
        <f t="shared" si="1"/>
        <v>8400</v>
      </c>
      <c r="I56" s="263">
        <v>1148</v>
      </c>
      <c r="J56" s="263">
        <f t="shared" si="3"/>
        <v>9548</v>
      </c>
    </row>
    <row r="57" spans="1:10" ht="21" customHeight="1">
      <c r="A57" s="473"/>
      <c r="B57" s="183">
        <v>53</v>
      </c>
      <c r="C57" s="272" t="s">
        <v>669</v>
      </c>
      <c r="D57" s="265" t="s">
        <v>656</v>
      </c>
      <c r="E57" s="263">
        <v>0</v>
      </c>
      <c r="F57" s="263">
        <v>700</v>
      </c>
      <c r="G57" s="263">
        <f t="shared" si="0"/>
        <v>700</v>
      </c>
      <c r="H57" s="263">
        <f t="shared" si="1"/>
        <v>8400</v>
      </c>
      <c r="I57" s="263">
        <v>5034</v>
      </c>
      <c r="J57" s="263">
        <f t="shared" si="3"/>
        <v>13434</v>
      </c>
    </row>
    <row r="58" spans="1:10" ht="21" customHeight="1">
      <c r="A58" s="473"/>
      <c r="B58" s="183">
        <v>54</v>
      </c>
      <c r="C58" s="272" t="s">
        <v>670</v>
      </c>
      <c r="D58" s="265" t="s">
        <v>628</v>
      </c>
      <c r="E58" s="263">
        <v>0</v>
      </c>
      <c r="F58" s="263">
        <v>700</v>
      </c>
      <c r="G58" s="263">
        <f t="shared" si="0"/>
        <v>700</v>
      </c>
      <c r="H58" s="263">
        <f t="shared" si="1"/>
        <v>8400</v>
      </c>
      <c r="I58" s="263">
        <v>13708</v>
      </c>
      <c r="J58" s="263">
        <f t="shared" si="3"/>
        <v>22108</v>
      </c>
    </row>
    <row r="59" spans="1:10" ht="21" customHeight="1">
      <c r="A59" s="473"/>
      <c r="B59" s="183">
        <v>55</v>
      </c>
      <c r="C59" s="272" t="s">
        <v>671</v>
      </c>
      <c r="D59" s="265" t="s">
        <v>672</v>
      </c>
      <c r="E59" s="263">
        <v>0</v>
      </c>
      <c r="F59" s="263">
        <v>700</v>
      </c>
      <c r="G59" s="263">
        <f t="shared" si="0"/>
        <v>700</v>
      </c>
      <c r="H59" s="263">
        <f t="shared" si="1"/>
        <v>8400</v>
      </c>
      <c r="I59" s="263">
        <v>14162</v>
      </c>
      <c r="J59" s="263">
        <f t="shared" si="3"/>
        <v>22562</v>
      </c>
    </row>
    <row r="60" spans="1:10" ht="21" customHeight="1">
      <c r="A60" s="473"/>
      <c r="B60" s="183">
        <v>56</v>
      </c>
      <c r="C60" s="272" t="s">
        <v>673</v>
      </c>
      <c r="D60" s="265" t="s">
        <v>628</v>
      </c>
      <c r="E60" s="263">
        <v>0</v>
      </c>
      <c r="F60" s="263">
        <v>700</v>
      </c>
      <c r="G60" s="263">
        <f t="shared" si="0"/>
        <v>700</v>
      </c>
      <c r="H60" s="263">
        <f t="shared" si="1"/>
        <v>8400</v>
      </c>
      <c r="I60" s="263">
        <v>12260</v>
      </c>
      <c r="J60" s="263">
        <f t="shared" si="3"/>
        <v>20660</v>
      </c>
    </row>
    <row r="61" spans="1:10" ht="21" customHeight="1">
      <c r="A61" s="473"/>
      <c r="B61" s="183">
        <v>57</v>
      </c>
      <c r="C61" s="272" t="s">
        <v>674</v>
      </c>
      <c r="D61" s="265" t="s">
        <v>632</v>
      </c>
      <c r="E61" s="263">
        <v>0</v>
      </c>
      <c r="F61" s="263">
        <v>700</v>
      </c>
      <c r="G61" s="263">
        <f t="shared" si="0"/>
        <v>700</v>
      </c>
      <c r="H61" s="263">
        <f t="shared" si="1"/>
        <v>8400</v>
      </c>
      <c r="I61" s="263">
        <v>5678</v>
      </c>
      <c r="J61" s="263">
        <f t="shared" si="3"/>
        <v>14078</v>
      </c>
    </row>
    <row r="62" spans="1:10" ht="21" customHeight="1">
      <c r="A62" s="473"/>
      <c r="B62" s="183">
        <v>58</v>
      </c>
      <c r="C62" s="272" t="s">
        <v>675</v>
      </c>
      <c r="D62" s="265" t="s">
        <v>628</v>
      </c>
      <c r="E62" s="263">
        <v>0</v>
      </c>
      <c r="F62" s="263">
        <v>700</v>
      </c>
      <c r="G62" s="263">
        <f t="shared" si="0"/>
        <v>700</v>
      </c>
      <c r="H62" s="263">
        <f t="shared" si="1"/>
        <v>8400</v>
      </c>
      <c r="I62" s="263">
        <v>7582</v>
      </c>
      <c r="J62" s="263">
        <f t="shared" si="3"/>
        <v>15982</v>
      </c>
    </row>
    <row r="63" spans="1:10" ht="21" customHeight="1">
      <c r="A63" s="473"/>
      <c r="B63" s="183">
        <v>59</v>
      </c>
      <c r="C63" s="272" t="s">
        <v>676</v>
      </c>
      <c r="D63" s="265" t="s">
        <v>677</v>
      </c>
      <c r="E63" s="263">
        <v>0</v>
      </c>
      <c r="F63" s="263">
        <v>700</v>
      </c>
      <c r="G63" s="263">
        <f t="shared" si="0"/>
        <v>700</v>
      </c>
      <c r="H63" s="263">
        <f t="shared" si="1"/>
        <v>8400</v>
      </c>
      <c r="I63" s="263">
        <v>7368</v>
      </c>
      <c r="J63" s="263">
        <f t="shared" si="3"/>
        <v>15768</v>
      </c>
    </row>
    <row r="64" spans="1:10" ht="21" customHeight="1">
      <c r="A64" s="473"/>
      <c r="B64" s="183">
        <v>60</v>
      </c>
      <c r="C64" s="272" t="s">
        <v>678</v>
      </c>
      <c r="D64" s="265" t="s">
        <v>642</v>
      </c>
      <c r="E64" s="263">
        <v>0</v>
      </c>
      <c r="F64" s="263">
        <v>700</v>
      </c>
      <c r="G64" s="263">
        <f t="shared" si="0"/>
        <v>700</v>
      </c>
      <c r="H64" s="263">
        <f t="shared" si="1"/>
        <v>8400</v>
      </c>
      <c r="I64" s="263">
        <v>21400</v>
      </c>
      <c r="J64" s="263">
        <f t="shared" si="3"/>
        <v>29800</v>
      </c>
    </row>
    <row r="65" spans="1:10" ht="21" customHeight="1">
      <c r="A65" s="473"/>
      <c r="B65" s="183">
        <v>61</v>
      </c>
      <c r="C65" s="272" t="s">
        <v>767</v>
      </c>
      <c r="D65" s="265" t="s">
        <v>652</v>
      </c>
      <c r="E65" s="263">
        <v>0</v>
      </c>
      <c r="F65" s="263">
        <v>700</v>
      </c>
      <c r="G65" s="263">
        <f t="shared" si="0"/>
        <v>700</v>
      </c>
      <c r="H65" s="263">
        <f t="shared" si="1"/>
        <v>8400</v>
      </c>
      <c r="I65" s="263">
        <v>7458</v>
      </c>
      <c r="J65" s="263">
        <f t="shared" si="3"/>
        <v>15858</v>
      </c>
    </row>
    <row r="66" spans="1:10" ht="21" customHeight="1">
      <c r="A66" s="473"/>
      <c r="B66" s="183">
        <v>62</v>
      </c>
      <c r="C66" s="272" t="s">
        <v>679</v>
      </c>
      <c r="D66" s="265" t="s">
        <v>680</v>
      </c>
      <c r="E66" s="263">
        <v>0</v>
      </c>
      <c r="F66" s="263">
        <v>700</v>
      </c>
      <c r="G66" s="263">
        <f>SUM(E66:F66)</f>
        <v>700</v>
      </c>
      <c r="H66" s="263">
        <f>G66*12</f>
        <v>8400</v>
      </c>
      <c r="I66" s="263">
        <v>20680</v>
      </c>
      <c r="J66" s="263">
        <f>SUM(H66:I66)</f>
        <v>29080</v>
      </c>
    </row>
    <row r="67" spans="1:10" ht="21" customHeight="1">
      <c r="A67" s="473"/>
      <c r="B67" s="183">
        <v>63</v>
      </c>
      <c r="C67" s="272" t="s">
        <v>681</v>
      </c>
      <c r="D67" s="265" t="s">
        <v>682</v>
      </c>
      <c r="E67" s="263">
        <v>0</v>
      </c>
      <c r="F67" s="263">
        <v>700</v>
      </c>
      <c r="G67" s="263">
        <f>SUM(E67:F67)</f>
        <v>700</v>
      </c>
      <c r="H67" s="263">
        <f>G67*12</f>
        <v>8400</v>
      </c>
      <c r="I67" s="263">
        <v>9976</v>
      </c>
      <c r="J67" s="263">
        <f>SUM(H67:I67)</f>
        <v>18376</v>
      </c>
    </row>
    <row r="68" spans="1:10" ht="21" customHeight="1">
      <c r="A68" s="473"/>
      <c r="B68" s="183">
        <v>64</v>
      </c>
      <c r="C68" s="272" t="s">
        <v>768</v>
      </c>
      <c r="D68" s="265" t="s">
        <v>683</v>
      </c>
      <c r="E68" s="263">
        <v>0</v>
      </c>
      <c r="F68" s="263">
        <v>700</v>
      </c>
      <c r="G68" s="263">
        <f>SUM(E68:F68)</f>
        <v>700</v>
      </c>
      <c r="H68" s="263">
        <f>G68*12</f>
        <v>8400</v>
      </c>
      <c r="I68" s="263">
        <v>16480</v>
      </c>
      <c r="J68" s="263">
        <f>SUM(H68:I68)</f>
        <v>24880</v>
      </c>
    </row>
    <row r="69" spans="1:10" ht="21" customHeight="1">
      <c r="A69" s="473"/>
      <c r="B69" s="183">
        <v>65</v>
      </c>
      <c r="C69" s="273" t="s">
        <v>753</v>
      </c>
      <c r="D69" s="266" t="s">
        <v>766</v>
      </c>
      <c r="E69" s="263">
        <v>0</v>
      </c>
      <c r="F69" s="263">
        <v>700</v>
      </c>
      <c r="G69" s="263">
        <f>SUM(E69:F69)</f>
        <v>700</v>
      </c>
      <c r="H69" s="263">
        <f>G69*12</f>
        <v>8400</v>
      </c>
      <c r="I69" s="263">
        <v>7600</v>
      </c>
      <c r="J69" s="263">
        <f>SUM(H69:I69)</f>
        <v>16000</v>
      </c>
    </row>
    <row r="70" spans="1:10" ht="17.25">
      <c r="A70" s="181"/>
      <c r="B70" s="182" t="s">
        <v>684</v>
      </c>
      <c r="C70" s="461" t="s">
        <v>685</v>
      </c>
      <c r="D70" s="461"/>
      <c r="E70" s="264">
        <f aca="true" t="shared" si="4" ref="E70:J70">SUM(E4:E69)</f>
        <v>157923</v>
      </c>
      <c r="F70" s="264">
        <f t="shared" si="4"/>
        <v>53600</v>
      </c>
      <c r="G70" s="264">
        <f t="shared" si="4"/>
        <v>211523</v>
      </c>
      <c r="H70" s="264">
        <f t="shared" si="4"/>
        <v>2538276</v>
      </c>
      <c r="I70" s="264">
        <f t="shared" si="4"/>
        <v>532568</v>
      </c>
      <c r="J70" s="264">
        <f t="shared" si="4"/>
        <v>3070844</v>
      </c>
    </row>
    <row r="71" spans="1:10" ht="15.75">
      <c r="A71" s="134"/>
      <c r="B71" s="138"/>
      <c r="C71" s="138"/>
      <c r="D71" s="138"/>
      <c r="E71" s="138"/>
      <c r="F71" s="138"/>
      <c r="G71" s="138"/>
      <c r="H71" s="138"/>
      <c r="I71" s="138"/>
      <c r="J71" s="138"/>
    </row>
    <row r="72" spans="1:10" ht="15.75">
      <c r="A72" s="142"/>
      <c r="B72" s="138"/>
      <c r="C72" s="138"/>
      <c r="D72" s="138"/>
      <c r="E72" s="138"/>
      <c r="F72" s="138"/>
      <c r="G72" s="138"/>
      <c r="H72" s="138"/>
      <c r="I72" s="138"/>
      <c r="J72" s="138"/>
    </row>
    <row r="73" spans="1:10" ht="15.75">
      <c r="A73" s="142"/>
      <c r="B73" s="138"/>
      <c r="C73" s="138"/>
      <c r="D73" s="138"/>
      <c r="E73" s="138"/>
      <c r="F73" s="138"/>
      <c r="G73" s="138"/>
      <c r="H73" s="134" t="s">
        <v>50</v>
      </c>
      <c r="J73" s="138"/>
    </row>
    <row r="74" s="151" customFormat="1" ht="15.75">
      <c r="H74" s="134" t="s">
        <v>51</v>
      </c>
    </row>
    <row r="75" s="151" customFormat="1" ht="15.75"/>
  </sheetData>
  <sheetProtection/>
  <mergeCells count="5">
    <mergeCell ref="A4:A69"/>
    <mergeCell ref="C70:D70"/>
    <mergeCell ref="A1:J1"/>
    <mergeCell ref="A2:J2"/>
    <mergeCell ref="B48:C48"/>
  </mergeCells>
  <printOptions/>
  <pageMargins left="0.75" right="0.2" top="0.6" bottom="0.6" header="0.3" footer="0.3"/>
  <pageSetup horizontalDpi="300" verticalDpi="300" orientation="landscape" paperSize="5" r:id="rId1"/>
  <rowBreaks count="3" manualBreakCount="3">
    <brk id="21" max="255" man="1"/>
    <brk id="41" max="255" man="1"/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55" zoomScaleNormal="70" zoomScaleSheetLayoutView="55" zoomScalePageLayoutView="0" workbookViewId="0" topLeftCell="A4">
      <selection activeCell="C6" sqref="C6"/>
    </sheetView>
  </sheetViews>
  <sheetFormatPr defaultColWidth="9.140625" defaultRowHeight="15"/>
  <cols>
    <col min="1" max="1" width="10.421875" style="0" customWidth="1"/>
    <col min="2" max="2" width="84.140625" style="0" customWidth="1"/>
    <col min="3" max="4" width="28.28125" style="0" customWidth="1"/>
  </cols>
  <sheetData>
    <row r="1" spans="1:4" ht="23.25">
      <c r="A1" s="404" t="s">
        <v>52</v>
      </c>
      <c r="B1" s="404"/>
      <c r="C1" s="404"/>
      <c r="D1" s="404"/>
    </row>
    <row r="2" spans="1:4" ht="23.25">
      <c r="A2" s="404" t="s">
        <v>53</v>
      </c>
      <c r="B2" s="404"/>
      <c r="C2" s="404"/>
      <c r="D2" s="404"/>
    </row>
    <row r="3" spans="1:4" ht="23.25">
      <c r="A3" s="405" t="s">
        <v>54</v>
      </c>
      <c r="B3" s="405"/>
      <c r="C3" s="405"/>
      <c r="D3" s="405"/>
    </row>
    <row r="4" spans="1:4" ht="15">
      <c r="A4" s="20"/>
      <c r="B4" s="2"/>
      <c r="C4" s="2"/>
      <c r="D4" s="2"/>
    </row>
    <row r="5" spans="1:4" ht="42">
      <c r="A5" s="38" t="s">
        <v>55</v>
      </c>
      <c r="B5" s="38" t="s">
        <v>56</v>
      </c>
      <c r="C5" s="39" t="s">
        <v>489</v>
      </c>
      <c r="D5" s="39" t="s">
        <v>57</v>
      </c>
    </row>
    <row r="6" spans="1:4" ht="42">
      <c r="A6" s="63" t="s">
        <v>533</v>
      </c>
      <c r="B6" s="40" t="s">
        <v>58</v>
      </c>
      <c r="C6" s="369">
        <f>'Sumary 2012-13'!D19</f>
        <v>76873228</v>
      </c>
      <c r="D6" s="369">
        <f>'Sumary 2012-13'!E19</f>
        <v>83456036</v>
      </c>
    </row>
    <row r="7" spans="1:4" ht="42">
      <c r="A7" s="63" t="s">
        <v>534</v>
      </c>
      <c r="B7" s="41" t="s">
        <v>59</v>
      </c>
      <c r="C7" s="42">
        <v>0</v>
      </c>
      <c r="D7" s="42">
        <v>0</v>
      </c>
    </row>
    <row r="8" spans="1:4" ht="31.5" customHeight="1">
      <c r="A8" s="63" t="s">
        <v>535</v>
      </c>
      <c r="B8" s="41" t="s">
        <v>60</v>
      </c>
      <c r="C8" s="42">
        <v>0</v>
      </c>
      <c r="D8" s="42">
        <v>0</v>
      </c>
    </row>
    <row r="9" spans="1:4" ht="31.5" customHeight="1">
      <c r="A9" s="403" t="s">
        <v>536</v>
      </c>
      <c r="B9" s="43" t="s">
        <v>61</v>
      </c>
      <c r="C9" s="368"/>
      <c r="D9" s="368"/>
    </row>
    <row r="10" spans="1:4" ht="31.5" customHeight="1">
      <c r="A10" s="403"/>
      <c r="B10" s="41" t="s">
        <v>62</v>
      </c>
      <c r="C10" s="368">
        <f>'Sumary 2012-13'!D13</f>
        <v>45665000</v>
      </c>
      <c r="D10" s="368">
        <f>'Sumary 2012-13'!E13</f>
        <v>45665000</v>
      </c>
    </row>
    <row r="11" spans="1:4" ht="31.5" customHeight="1">
      <c r="A11" s="403"/>
      <c r="B11" s="41" t="s">
        <v>63</v>
      </c>
      <c r="C11" s="368">
        <f>'Sumary 2012-13'!D14</f>
        <v>11025000</v>
      </c>
      <c r="D11" s="368">
        <f>'Sumary 2012-13'!E14</f>
        <v>11025000</v>
      </c>
    </row>
    <row r="12" spans="1:4" ht="31.5" customHeight="1">
      <c r="A12" s="403"/>
      <c r="B12" s="41"/>
      <c r="C12" s="368"/>
      <c r="D12" s="368"/>
    </row>
    <row r="13" spans="1:4" ht="31.5" customHeight="1">
      <c r="A13" s="63" t="s">
        <v>537</v>
      </c>
      <c r="B13" s="41" t="s">
        <v>64</v>
      </c>
      <c r="C13" s="368">
        <f>'Sumary 2012-13'!D11</f>
        <v>20168228</v>
      </c>
      <c r="D13" s="368">
        <f>'Sumary 2012-13'!E11</f>
        <v>26751036</v>
      </c>
    </row>
    <row r="14" spans="1:4" ht="31.5" customHeight="1">
      <c r="A14" s="63" t="s">
        <v>538</v>
      </c>
      <c r="B14" s="41" t="s">
        <v>65</v>
      </c>
      <c r="C14" s="368">
        <f>'Sumary 2012-13'!D18</f>
        <v>15000</v>
      </c>
      <c r="D14" s="368">
        <f>'Sumary 2012-13'!E18</f>
        <v>15000</v>
      </c>
    </row>
    <row r="15" spans="1:4" ht="31.5" customHeight="1">
      <c r="A15" s="63" t="s">
        <v>539</v>
      </c>
      <c r="B15" s="41" t="s">
        <v>66</v>
      </c>
      <c r="C15" s="368">
        <f>'Sumary 2012-13'!D20</f>
        <v>24336489.94</v>
      </c>
      <c r="D15" s="368">
        <f>'Sumary 2012-13'!E20</f>
        <v>25684602</v>
      </c>
    </row>
    <row r="16" spans="1:4" ht="31.5" customHeight="1">
      <c r="A16" s="51" t="s">
        <v>540</v>
      </c>
      <c r="B16" s="40" t="s">
        <v>67</v>
      </c>
      <c r="C16" s="369">
        <f>'Sumary 2012-13'!I19</f>
        <v>76064421</v>
      </c>
      <c r="D16" s="369">
        <f>'Sumary 2012-13'!J19</f>
        <v>77055107</v>
      </c>
    </row>
    <row r="17" spans="1:4" ht="31.5" customHeight="1">
      <c r="A17" s="51" t="s">
        <v>541</v>
      </c>
      <c r="B17" s="41" t="s">
        <v>68</v>
      </c>
      <c r="C17" s="368"/>
      <c r="D17" s="368"/>
    </row>
    <row r="18" spans="1:4" ht="42">
      <c r="A18" s="51" t="s">
        <v>542</v>
      </c>
      <c r="B18" s="41" t="s">
        <v>69</v>
      </c>
      <c r="C18" s="368">
        <v>62251092</v>
      </c>
      <c r="D18" s="368">
        <f>D16-SUM(D19:D21)</f>
        <v>63021745</v>
      </c>
    </row>
    <row r="19" spans="1:4" ht="31.5" customHeight="1">
      <c r="A19" s="51" t="s">
        <v>543</v>
      </c>
      <c r="B19" s="41" t="s">
        <v>70</v>
      </c>
      <c r="C19" s="368">
        <f>'Form B-3'!D64</f>
        <v>3892000</v>
      </c>
      <c r="D19" s="368">
        <f>'Form B-3'!E64</f>
        <v>4112033</v>
      </c>
    </row>
    <row r="20" spans="1:4" ht="31.5" customHeight="1">
      <c r="A20" s="51" t="s">
        <v>544</v>
      </c>
      <c r="B20" s="41" t="s">
        <v>71</v>
      </c>
      <c r="C20" s="368">
        <f>'Form B-4'!F13</f>
        <v>7921329</v>
      </c>
      <c r="D20" s="368">
        <f>C20</f>
        <v>7921329</v>
      </c>
    </row>
    <row r="21" spans="1:4" ht="31.5" customHeight="1">
      <c r="A21" s="51" t="s">
        <v>545</v>
      </c>
      <c r="B21" s="41" t="s">
        <v>72</v>
      </c>
      <c r="C21" s="368">
        <f>'Form B-5'!D14</f>
        <v>2000000</v>
      </c>
      <c r="D21" s="368">
        <f>C21</f>
        <v>2000000</v>
      </c>
    </row>
    <row r="22" spans="1:4" ht="31.5" customHeight="1">
      <c r="A22" s="51" t="s">
        <v>546</v>
      </c>
      <c r="B22" s="41" t="s">
        <v>73</v>
      </c>
      <c r="C22" s="42">
        <v>0</v>
      </c>
      <c r="D22" s="368">
        <v>0</v>
      </c>
    </row>
    <row r="23" spans="1:4" ht="31.5" customHeight="1">
      <c r="A23" s="51" t="s">
        <v>547</v>
      </c>
      <c r="B23" s="41" t="s">
        <v>74</v>
      </c>
      <c r="C23" s="42">
        <v>0</v>
      </c>
      <c r="D23" s="42">
        <v>0</v>
      </c>
    </row>
    <row r="24" spans="1:4" ht="31.5" customHeight="1">
      <c r="A24" s="51" t="s">
        <v>548</v>
      </c>
      <c r="B24" s="41" t="s">
        <v>75</v>
      </c>
      <c r="C24" s="42"/>
      <c r="D24" s="368"/>
    </row>
    <row r="25" spans="1:4" ht="31.5" customHeight="1">
      <c r="A25" s="51" t="s">
        <v>549</v>
      </c>
      <c r="B25" s="41" t="s">
        <v>47</v>
      </c>
      <c r="C25" s="368">
        <f>'[1]EXP (Rev.)'!G118</f>
        <v>25145296.939999998</v>
      </c>
      <c r="D25" s="368">
        <f>'[1]EXP (Rev.)'!H118</f>
        <v>32085531</v>
      </c>
    </row>
    <row r="26" spans="3:4" ht="21">
      <c r="C26" s="382"/>
      <c r="D26" s="340"/>
    </row>
    <row r="27" ht="15">
      <c r="C27" s="340"/>
    </row>
  </sheetData>
  <sheetProtection/>
  <mergeCells count="4">
    <mergeCell ref="A9:A12"/>
    <mergeCell ref="A1:D1"/>
    <mergeCell ref="A2:D2"/>
    <mergeCell ref="A3:D3"/>
  </mergeCells>
  <printOptions/>
  <pageMargins left="1.27" right="0.6" top="0.6" bottom="0.6" header="0.3" footer="0.3"/>
  <pageSetup horizontalDpi="300" verticalDpi="300" orientation="landscape" paperSize="5" r:id="rId1"/>
  <rowBreaks count="1" manualBreakCount="1">
    <brk id="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71"/>
  <sheetViews>
    <sheetView view="pageBreakPreview" zoomScale="70" zoomScaleSheetLayoutView="70" zoomScalePageLayoutView="0" workbookViewId="0" topLeftCell="A1">
      <selection activeCell="B11" sqref="B11"/>
    </sheetView>
  </sheetViews>
  <sheetFormatPr defaultColWidth="8.8515625" defaultRowHeight="15"/>
  <cols>
    <col min="1" max="1" width="14.140625" style="2" customWidth="1"/>
    <col min="2" max="2" width="77.8515625" style="2" customWidth="1"/>
    <col min="3" max="3" width="22.8515625" style="2" customWidth="1"/>
    <col min="4" max="4" width="23.421875" style="2" customWidth="1"/>
    <col min="5" max="5" width="22.8515625" style="2" customWidth="1"/>
    <col min="6" max="16384" width="8.8515625" style="2" customWidth="1"/>
  </cols>
  <sheetData>
    <row r="1" spans="1:5" ht="21.75">
      <c r="A1" s="407" t="s">
        <v>490</v>
      </c>
      <c r="B1" s="407"/>
      <c r="C1" s="407"/>
      <c r="D1" s="407"/>
      <c r="E1" s="407"/>
    </row>
    <row r="2" ht="15.75">
      <c r="E2" s="21" t="s">
        <v>76</v>
      </c>
    </row>
    <row r="3" spans="1:5" ht="42">
      <c r="A3" s="48" t="s">
        <v>4</v>
      </c>
      <c r="B3" s="76" t="s">
        <v>77</v>
      </c>
      <c r="C3" s="48" t="s">
        <v>529</v>
      </c>
      <c r="D3" s="48" t="s">
        <v>530</v>
      </c>
      <c r="E3" s="48" t="s">
        <v>78</v>
      </c>
    </row>
    <row r="4" spans="1:5" ht="21">
      <c r="A4" s="406" t="s">
        <v>79</v>
      </c>
      <c r="B4" s="70" t="s">
        <v>80</v>
      </c>
      <c r="C4" s="185">
        <f>'[1]Income (Rev.)'!F7</f>
        <v>363179</v>
      </c>
      <c r="D4" s="185">
        <f>'[1]Income (Rev.)'!G7</f>
        <v>189696</v>
      </c>
      <c r="E4" s="185">
        <f>'[1]Income (Rev.)'!H7</f>
        <v>189696</v>
      </c>
    </row>
    <row r="5" spans="1:5" ht="42">
      <c r="A5" s="406"/>
      <c r="B5" s="73" t="s">
        <v>855</v>
      </c>
      <c r="C5" s="85"/>
      <c r="D5" s="85"/>
      <c r="E5" s="85"/>
    </row>
    <row r="6" spans="1:5" ht="21">
      <c r="A6" s="406" t="s">
        <v>81</v>
      </c>
      <c r="B6" s="70" t="s">
        <v>82</v>
      </c>
      <c r="C6" s="185">
        <f>'[1]Income (Rev.)'!F8</f>
        <v>155000</v>
      </c>
      <c r="D6" s="185">
        <f>'[1]Income (Rev.)'!G8</f>
        <v>96000</v>
      </c>
      <c r="E6" s="185">
        <f>'[1]Income (Rev.)'!H8</f>
        <v>96000</v>
      </c>
    </row>
    <row r="7" spans="1:5" ht="63">
      <c r="A7" s="406"/>
      <c r="B7" s="71" t="s">
        <v>83</v>
      </c>
      <c r="C7" s="85"/>
      <c r="D7" s="85"/>
      <c r="E7" s="85"/>
    </row>
    <row r="8" spans="1:5" ht="21">
      <c r="A8" s="406" t="s">
        <v>84</v>
      </c>
      <c r="B8" s="70" t="s">
        <v>85</v>
      </c>
      <c r="C8" s="185">
        <f>'[1]Income (Rev.)'!F9</f>
        <v>300748</v>
      </c>
      <c r="D8" s="185">
        <f>'[1]Income (Rev.)'!G9</f>
        <v>156000</v>
      </c>
      <c r="E8" s="185">
        <f>'[1]Income (Rev.)'!H9</f>
        <v>156000</v>
      </c>
    </row>
    <row r="9" spans="1:5" ht="42">
      <c r="A9" s="406"/>
      <c r="B9" s="71" t="s">
        <v>86</v>
      </c>
      <c r="C9" s="85"/>
      <c r="D9" s="85"/>
      <c r="E9" s="85"/>
    </row>
    <row r="10" spans="1:5" ht="21">
      <c r="A10" s="406" t="s">
        <v>87</v>
      </c>
      <c r="B10" s="70" t="s">
        <v>88</v>
      </c>
      <c r="C10" s="185">
        <f>'[1]Income (Rev.)'!F11</f>
        <v>15100</v>
      </c>
      <c r="D10" s="185">
        <f>'[1]Income (Rev.)'!G11</f>
        <v>15000</v>
      </c>
      <c r="E10" s="185">
        <f>'[1]Income (Rev.)'!H11</f>
        <v>15000</v>
      </c>
    </row>
    <row r="11" spans="1:5" ht="42">
      <c r="A11" s="406"/>
      <c r="B11" s="71" t="s">
        <v>89</v>
      </c>
      <c r="C11" s="85"/>
      <c r="D11" s="85"/>
      <c r="E11" s="85"/>
    </row>
    <row r="12" spans="1:5" ht="21">
      <c r="A12" s="406" t="s">
        <v>90</v>
      </c>
      <c r="B12" s="70" t="s">
        <v>91</v>
      </c>
      <c r="C12" s="185">
        <f>'[1]Income (Rev.)'!F12</f>
        <v>0</v>
      </c>
      <c r="D12" s="185">
        <f>'[1]Income (Rev.)'!G12</f>
        <v>0</v>
      </c>
      <c r="E12" s="185">
        <f>'[1]Income (Rev.)'!H12</f>
        <v>0</v>
      </c>
    </row>
    <row r="13" spans="1:5" ht="42">
      <c r="A13" s="406"/>
      <c r="B13" s="71" t="s">
        <v>92</v>
      </c>
      <c r="C13" s="85"/>
      <c r="D13" s="85"/>
      <c r="E13" s="85"/>
    </row>
    <row r="14" spans="1:5" ht="21">
      <c r="A14" s="406" t="s">
        <v>93</v>
      </c>
      <c r="B14" s="70" t="s">
        <v>94</v>
      </c>
      <c r="C14" s="185">
        <f>'[1]Income (Rev.)'!F14</f>
        <v>1059620</v>
      </c>
      <c r="D14" s="185">
        <f>'[1]Income (Rev.)'!G14</f>
        <v>879120</v>
      </c>
      <c r="E14" s="185">
        <f>'[1]Income (Rev.)'!H14</f>
        <v>918920</v>
      </c>
    </row>
    <row r="15" spans="1:5" ht="42">
      <c r="A15" s="406"/>
      <c r="B15" s="77" t="s">
        <v>939</v>
      </c>
      <c r="C15" s="85"/>
      <c r="D15" s="85"/>
      <c r="E15" s="85"/>
    </row>
    <row r="16" spans="1:5" ht="21">
      <c r="A16" s="406" t="s">
        <v>95</v>
      </c>
      <c r="B16" s="72" t="s">
        <v>96</v>
      </c>
      <c r="C16" s="185">
        <f>'[1]Income (Rev.)'!F15</f>
        <v>1039074</v>
      </c>
      <c r="D16" s="185">
        <f>'[1]Income (Rev.)'!G15</f>
        <v>641304</v>
      </c>
      <c r="E16" s="185">
        <f>'[1]Income (Rev.)'!H15</f>
        <v>641304</v>
      </c>
    </row>
    <row r="17" spans="1:5" ht="42">
      <c r="A17" s="406"/>
      <c r="B17" s="71" t="s">
        <v>901</v>
      </c>
      <c r="C17" s="85"/>
      <c r="D17" s="85"/>
      <c r="E17" s="85"/>
    </row>
    <row r="18" spans="1:5" ht="21">
      <c r="A18" s="406" t="s">
        <v>97</v>
      </c>
      <c r="B18" s="72" t="s">
        <v>98</v>
      </c>
      <c r="C18" s="185">
        <f>'[1]Income (Rev.)'!F16</f>
        <v>620326</v>
      </c>
      <c r="D18" s="185">
        <f>'[1]Income (Rev.)'!G16</f>
        <v>658800</v>
      </c>
      <c r="E18" s="185">
        <f>'[1]Income (Rev.)'!H16</f>
        <v>385119</v>
      </c>
    </row>
    <row r="19" spans="1:5" ht="63">
      <c r="A19" s="406"/>
      <c r="B19" s="71" t="s">
        <v>902</v>
      </c>
      <c r="C19" s="85"/>
      <c r="D19" s="85"/>
      <c r="E19" s="85"/>
    </row>
    <row r="20" spans="1:5" ht="21">
      <c r="A20" s="406" t="s">
        <v>99</v>
      </c>
      <c r="B20" s="72" t="s">
        <v>100</v>
      </c>
      <c r="C20" s="185">
        <f>'[1]Income (Rev.)'!F17</f>
        <v>7080</v>
      </c>
      <c r="D20" s="185">
        <f>'[1]Income (Rev.)'!G17</f>
        <v>10000</v>
      </c>
      <c r="E20" s="185">
        <f>'[1]Income (Rev.)'!H17</f>
        <v>10000</v>
      </c>
    </row>
    <row r="21" spans="1:5" ht="42">
      <c r="A21" s="406"/>
      <c r="B21" s="73" t="s">
        <v>903</v>
      </c>
      <c r="C21" s="85"/>
      <c r="D21" s="85"/>
      <c r="E21" s="85"/>
    </row>
    <row r="22" spans="1:5" ht="21">
      <c r="A22" s="406" t="s">
        <v>101</v>
      </c>
      <c r="B22" s="70" t="s">
        <v>102</v>
      </c>
      <c r="C22" s="185">
        <f>'[1]Income (Rev.)'!F18</f>
        <v>7410465</v>
      </c>
      <c r="D22" s="185">
        <f>'[1]Income (Rev.)'!G18</f>
        <v>7653250</v>
      </c>
      <c r="E22" s="185">
        <f>'[1]Income (Rev.)'!H18</f>
        <v>7653250</v>
      </c>
    </row>
    <row r="23" spans="1:5" ht="42">
      <c r="A23" s="406"/>
      <c r="B23" s="73" t="s">
        <v>103</v>
      </c>
      <c r="C23" s="85"/>
      <c r="D23" s="85"/>
      <c r="E23" s="85"/>
    </row>
    <row r="24" spans="1:5" ht="21">
      <c r="A24" s="406" t="s">
        <v>104</v>
      </c>
      <c r="B24" s="74" t="s">
        <v>105</v>
      </c>
      <c r="C24" s="185">
        <f>'[1]Income (Rev.)'!F19</f>
        <v>1316800</v>
      </c>
      <c r="D24" s="185">
        <f>'[1]Income (Rev.)'!G19</f>
        <v>1240720</v>
      </c>
      <c r="E24" s="185">
        <f>'[1]Income (Rev.)'!H19</f>
        <v>1240720</v>
      </c>
    </row>
    <row r="25" spans="1:5" ht="42">
      <c r="A25" s="406"/>
      <c r="B25" s="75" t="s">
        <v>106</v>
      </c>
      <c r="C25" s="85"/>
      <c r="D25" s="85"/>
      <c r="E25" s="85"/>
    </row>
    <row r="26" spans="1:5" ht="21">
      <c r="A26" s="406" t="s">
        <v>107</v>
      </c>
      <c r="B26" s="70" t="s">
        <v>108</v>
      </c>
      <c r="C26" s="185">
        <f>'[1]Income (Rev.)'!F20</f>
        <v>1409864</v>
      </c>
      <c r="D26" s="185">
        <f>'[1]Income (Rev.)'!G20</f>
        <v>1093125</v>
      </c>
      <c r="E26" s="185">
        <f>'[1]Income (Rev.)'!H20</f>
        <v>1093125</v>
      </c>
    </row>
    <row r="27" spans="1:5" ht="42">
      <c r="A27" s="406"/>
      <c r="B27" s="73" t="s">
        <v>109</v>
      </c>
      <c r="C27" s="85"/>
      <c r="D27" s="85"/>
      <c r="E27" s="85"/>
    </row>
    <row r="28" spans="1:5" ht="21">
      <c r="A28" s="406" t="s">
        <v>110</v>
      </c>
      <c r="B28" s="70" t="s">
        <v>111</v>
      </c>
      <c r="C28" s="185">
        <f>'[1]Income (Rev.)'!F21</f>
        <v>132170</v>
      </c>
      <c r="D28" s="185">
        <f>'[1]Income (Rev.)'!G21</f>
        <v>132800</v>
      </c>
      <c r="E28" s="185">
        <f>'[1]Income (Rev.)'!H21</f>
        <v>132800</v>
      </c>
    </row>
    <row r="29" spans="1:5" ht="42">
      <c r="A29" s="406"/>
      <c r="B29" s="71" t="s">
        <v>112</v>
      </c>
      <c r="C29" s="85"/>
      <c r="D29" s="85"/>
      <c r="E29" s="85"/>
    </row>
    <row r="30" spans="1:5" ht="21.75">
      <c r="A30" s="406" t="s">
        <v>113</v>
      </c>
      <c r="B30" s="70" t="s">
        <v>114</v>
      </c>
      <c r="C30" s="185">
        <f>'[1]Income (Rev.)'!F22</f>
        <v>801465</v>
      </c>
      <c r="D30" s="185">
        <f>'[1]Income (Rev.)'!G22</f>
        <v>897600</v>
      </c>
      <c r="E30" s="185">
        <f>'[1]Income (Rev.)'!H22</f>
        <v>897600</v>
      </c>
    </row>
    <row r="31" spans="1:5" ht="42.75">
      <c r="A31" s="406"/>
      <c r="B31" s="71" t="s">
        <v>115</v>
      </c>
      <c r="C31" s="85"/>
      <c r="D31" s="85"/>
      <c r="E31" s="85"/>
    </row>
    <row r="32" spans="1:5" ht="21.75">
      <c r="A32" s="406" t="s">
        <v>116</v>
      </c>
      <c r="B32" s="70" t="s">
        <v>117</v>
      </c>
      <c r="C32" s="185">
        <f>'[1]Income (Rev.)'!F23</f>
        <v>126900</v>
      </c>
      <c r="D32" s="185">
        <f>'[1]Income (Rev.)'!G23</f>
        <v>132000</v>
      </c>
      <c r="E32" s="185">
        <f>'[1]Income (Rev.)'!H23</f>
        <v>132000</v>
      </c>
    </row>
    <row r="33" spans="1:5" ht="42.75">
      <c r="A33" s="406"/>
      <c r="B33" s="71" t="s">
        <v>118</v>
      </c>
      <c r="C33" s="85"/>
      <c r="D33" s="85"/>
      <c r="E33" s="85"/>
    </row>
    <row r="34" spans="1:5" ht="21">
      <c r="A34" s="406" t="s">
        <v>119</v>
      </c>
      <c r="B34" s="70" t="s">
        <v>120</v>
      </c>
      <c r="C34" s="185">
        <f>'[1]Income (Rev.)'!F24</f>
        <v>1217023</v>
      </c>
      <c r="D34" s="185">
        <f>'[1]Income (Rev.)'!G24</f>
        <v>1163300</v>
      </c>
      <c r="E34" s="185">
        <f>'[1]Income (Rev.)'!H24</f>
        <v>1163300</v>
      </c>
    </row>
    <row r="35" spans="1:5" ht="42">
      <c r="A35" s="406"/>
      <c r="B35" s="71" t="s">
        <v>121</v>
      </c>
      <c r="C35" s="85"/>
      <c r="D35" s="85"/>
      <c r="E35" s="85"/>
    </row>
    <row r="36" spans="1:5" ht="21">
      <c r="A36" s="406" t="s">
        <v>122</v>
      </c>
      <c r="B36" s="70" t="s">
        <v>120</v>
      </c>
      <c r="C36" s="185">
        <f>'[1]Income (Rev.)'!F25</f>
        <v>162800</v>
      </c>
      <c r="D36" s="185">
        <f>'[1]Income (Rev.)'!G25</f>
        <v>163200</v>
      </c>
      <c r="E36" s="185">
        <f>'[1]Income (Rev.)'!H25</f>
        <v>163200</v>
      </c>
    </row>
    <row r="37" spans="1:5" ht="42">
      <c r="A37" s="406"/>
      <c r="B37" s="71" t="s">
        <v>123</v>
      </c>
      <c r="C37" s="85"/>
      <c r="D37" s="85"/>
      <c r="E37" s="85"/>
    </row>
    <row r="38" spans="1:5" ht="21">
      <c r="A38" s="406" t="s">
        <v>124</v>
      </c>
      <c r="B38" s="70" t="s">
        <v>125</v>
      </c>
      <c r="C38" s="185">
        <f>'[1]Income (Rev.)'!F26</f>
        <v>2932</v>
      </c>
      <c r="D38" s="185">
        <f>'[1]Income (Rev.)'!G26</f>
        <v>3000</v>
      </c>
      <c r="E38" s="185">
        <f>'[1]Income (Rev.)'!H26</f>
        <v>3000</v>
      </c>
    </row>
    <row r="39" spans="1:5" ht="42">
      <c r="A39" s="406"/>
      <c r="B39" s="71" t="s">
        <v>126</v>
      </c>
      <c r="C39" s="85"/>
      <c r="D39" s="85"/>
      <c r="E39" s="85"/>
    </row>
    <row r="40" spans="1:5" ht="21">
      <c r="A40" s="406" t="s">
        <v>127</v>
      </c>
      <c r="B40" s="70" t="s">
        <v>128</v>
      </c>
      <c r="C40" s="185">
        <f>'[1]Income (Rev.)'!F27</f>
        <v>648108</v>
      </c>
      <c r="D40" s="185">
        <f>'[1]Income (Rev.)'!G27</f>
        <v>475000</v>
      </c>
      <c r="E40" s="185">
        <f>'[1]Income (Rev.)'!H27</f>
        <v>596989</v>
      </c>
    </row>
    <row r="41" spans="1:5" ht="63.75">
      <c r="A41" s="406"/>
      <c r="B41" s="71" t="s">
        <v>904</v>
      </c>
      <c r="C41" s="85"/>
      <c r="D41" s="85"/>
      <c r="E41" s="85"/>
    </row>
    <row r="42" spans="1:5" ht="21">
      <c r="A42" s="406" t="s">
        <v>129</v>
      </c>
      <c r="B42" s="70" t="s">
        <v>130</v>
      </c>
      <c r="C42" s="187">
        <f>'[1]Income (Rev.)'!F28</f>
        <v>0</v>
      </c>
      <c r="D42" s="187">
        <f>'[1]Income (Rev.)'!G28</f>
        <v>46000</v>
      </c>
      <c r="E42" s="187">
        <f>'[1]Income (Rev.)'!H28</f>
        <v>46000</v>
      </c>
    </row>
    <row r="43" spans="1:5" ht="42">
      <c r="A43" s="406"/>
      <c r="B43" s="71" t="s">
        <v>131</v>
      </c>
      <c r="C43" s="186"/>
      <c r="D43" s="85"/>
      <c r="E43" s="85"/>
    </row>
    <row r="44" spans="1:5" ht="21">
      <c r="A44" s="406" t="s">
        <v>132</v>
      </c>
      <c r="B44" s="70" t="s">
        <v>133</v>
      </c>
      <c r="C44" s="185">
        <f>'[1]Income (Rev.)'!F29</f>
        <v>227518</v>
      </c>
      <c r="D44" s="185">
        <f>'[1]Income (Rev.)'!G29</f>
        <v>222000</v>
      </c>
      <c r="E44" s="185">
        <f>'[1]Income (Rev.)'!H29</f>
        <v>222000</v>
      </c>
    </row>
    <row r="45" spans="1:5" ht="64.5">
      <c r="A45" s="406"/>
      <c r="B45" s="71" t="s">
        <v>905</v>
      </c>
      <c r="C45" s="85"/>
      <c r="D45" s="85"/>
      <c r="E45" s="85"/>
    </row>
    <row r="46" spans="1:5" ht="21">
      <c r="A46" s="406" t="s">
        <v>134</v>
      </c>
      <c r="B46" s="70" t="s">
        <v>135</v>
      </c>
      <c r="C46" s="185">
        <f>'[1]Income (Rev.)'!F30</f>
        <v>0</v>
      </c>
      <c r="D46" s="185">
        <f>'[1]Income (Rev.)'!G30</f>
        <v>15000</v>
      </c>
      <c r="E46" s="185">
        <f>'[1]Income (Rev.)'!H30</f>
        <v>15000</v>
      </c>
    </row>
    <row r="47" spans="1:5" ht="42">
      <c r="A47" s="406"/>
      <c r="B47" s="71" t="s">
        <v>136</v>
      </c>
      <c r="C47" s="85"/>
      <c r="D47" s="85"/>
      <c r="E47" s="85"/>
    </row>
    <row r="48" spans="1:5" ht="21">
      <c r="A48" s="406" t="s">
        <v>137</v>
      </c>
      <c r="B48" s="70" t="s">
        <v>138</v>
      </c>
      <c r="C48" s="185">
        <f>'[1]Income (Rev.)'!F31</f>
        <v>230950</v>
      </c>
      <c r="D48" s="185">
        <f>'[1]Income (Rev.)'!G31</f>
        <v>200000</v>
      </c>
      <c r="E48" s="185">
        <f>'[1]Income (Rev.)'!H31</f>
        <v>200000</v>
      </c>
    </row>
    <row r="49" spans="1:5" ht="42">
      <c r="A49" s="406"/>
      <c r="B49" s="71" t="s">
        <v>906</v>
      </c>
      <c r="C49" s="85"/>
      <c r="D49" s="85"/>
      <c r="E49" s="85"/>
    </row>
    <row r="50" spans="1:5" ht="21">
      <c r="A50" s="406" t="s">
        <v>139</v>
      </c>
      <c r="B50" s="70" t="s">
        <v>140</v>
      </c>
      <c r="C50" s="185">
        <f>'[1]Income (Rev.)'!F32</f>
        <v>984000</v>
      </c>
      <c r="D50" s="185">
        <f>'[1]Income (Rev.)'!G32</f>
        <v>630000</v>
      </c>
      <c r="E50" s="185">
        <f>'[1]Income (Rev.)'!H32</f>
        <v>630000</v>
      </c>
    </row>
    <row r="51" spans="1:5" ht="42">
      <c r="A51" s="406"/>
      <c r="B51" s="71" t="s">
        <v>907</v>
      </c>
      <c r="C51" s="85"/>
      <c r="D51" s="85"/>
      <c r="E51" s="85"/>
    </row>
    <row r="52" spans="1:5" ht="21">
      <c r="A52" s="406" t="s">
        <v>141</v>
      </c>
      <c r="B52" s="70" t="s">
        <v>142</v>
      </c>
      <c r="C52" s="185">
        <f>'[1]Income (Rev.)'!F33</f>
        <v>3334428</v>
      </c>
      <c r="D52" s="185">
        <f>'[1]Income (Rev.)'!G33</f>
        <v>3299313</v>
      </c>
      <c r="E52" s="185">
        <f>'[1]Income (Rev.)'!H33</f>
        <v>3299313</v>
      </c>
    </row>
    <row r="53" spans="1:5" ht="68.25" customHeight="1">
      <c r="A53" s="406"/>
      <c r="B53" s="71" t="s">
        <v>143</v>
      </c>
      <c r="C53" s="85"/>
      <c r="D53" s="85"/>
      <c r="E53" s="85"/>
    </row>
    <row r="54" spans="1:5" ht="21">
      <c r="A54" s="406" t="s">
        <v>144</v>
      </c>
      <c r="B54" s="70" t="s">
        <v>145</v>
      </c>
      <c r="C54" s="185">
        <f>'[1]Income (Rev.)'!F35</f>
        <v>13215</v>
      </c>
      <c r="D54" s="185">
        <f>'[1]Income (Rev.)'!G35</f>
        <v>6000</v>
      </c>
      <c r="E54" s="185">
        <f>'[1]Income (Rev.)'!H35</f>
        <v>6000</v>
      </c>
    </row>
    <row r="55" spans="1:5" ht="21">
      <c r="A55" s="406"/>
      <c r="B55" s="71" t="s">
        <v>146</v>
      </c>
      <c r="C55" s="85"/>
      <c r="D55" s="85"/>
      <c r="E55" s="85"/>
    </row>
    <row r="56" spans="1:5" ht="21">
      <c r="A56" s="406" t="s">
        <v>147</v>
      </c>
      <c r="B56" s="70" t="s">
        <v>148</v>
      </c>
      <c r="C56" s="185">
        <f>'[1]Income (Rev.)'!F36</f>
        <v>455000</v>
      </c>
      <c r="D56" s="185">
        <f>'[1]Income (Rev.)'!G36</f>
        <v>50000</v>
      </c>
      <c r="E56" s="185">
        <f>'[1]Income (Rev.)'!H36</f>
        <v>1405000</v>
      </c>
    </row>
    <row r="57" spans="1:5" ht="42.75">
      <c r="A57" s="406"/>
      <c r="B57" s="71" t="s">
        <v>858</v>
      </c>
      <c r="C57" s="85"/>
      <c r="D57" s="85"/>
      <c r="E57" s="85"/>
    </row>
    <row r="58" spans="1:5" ht="21">
      <c r="A58" s="406" t="s">
        <v>769</v>
      </c>
      <c r="B58" s="70" t="s">
        <v>149</v>
      </c>
      <c r="C58" s="185">
        <f>'[1]Income (Rev.)'!F37</f>
        <v>7587705</v>
      </c>
      <c r="D58" s="185">
        <f>'[1]Income (Rev.)'!G37</f>
        <v>100000</v>
      </c>
      <c r="E58" s="185">
        <f>'[1]Income (Rev.)'!H37</f>
        <v>5439700</v>
      </c>
    </row>
    <row r="59" spans="1:5" ht="21">
      <c r="A59" s="406"/>
      <c r="B59" s="71" t="s">
        <v>150</v>
      </c>
      <c r="C59" s="85"/>
      <c r="D59" s="85"/>
      <c r="E59" s="85"/>
    </row>
    <row r="60" spans="1:5" ht="21">
      <c r="A60" s="406" t="s">
        <v>151</v>
      </c>
      <c r="B60" s="70" t="s">
        <v>152</v>
      </c>
      <c r="C60" s="185">
        <f>'[1]Income (Rev.)'!F39</f>
        <v>38100000</v>
      </c>
      <c r="D60" s="185">
        <f>'[1]Income (Rev.)'!G39</f>
        <v>45665000</v>
      </c>
      <c r="E60" s="185">
        <f>'[1]Income (Rev.)'!H39</f>
        <v>45665000</v>
      </c>
    </row>
    <row r="61" spans="1:5" ht="93" customHeight="1">
      <c r="A61" s="406"/>
      <c r="B61" s="71" t="s">
        <v>856</v>
      </c>
      <c r="C61" s="85"/>
      <c r="D61" s="85"/>
      <c r="E61" s="85"/>
    </row>
    <row r="62" spans="1:5" ht="21">
      <c r="A62" s="406" t="s">
        <v>153</v>
      </c>
      <c r="B62" s="70" t="s">
        <v>154</v>
      </c>
      <c r="C62" s="185">
        <f>'[1]Income (Rev.)'!F40</f>
        <v>6400000</v>
      </c>
      <c r="D62" s="185">
        <f>'[1]Income (Rev.)'!G40</f>
        <v>11025000</v>
      </c>
      <c r="E62" s="185">
        <f>'[1]Income (Rev.)'!H40</f>
        <v>11025000</v>
      </c>
    </row>
    <row r="63" spans="1:5" ht="43.5">
      <c r="A63" s="406"/>
      <c r="B63" s="71" t="s">
        <v>857</v>
      </c>
      <c r="C63" s="85"/>
      <c r="D63" s="85"/>
      <c r="E63" s="85"/>
    </row>
    <row r="64" spans="1:5" ht="21" customHeight="1">
      <c r="A64" s="39" t="s">
        <v>155</v>
      </c>
      <c r="B64" s="54" t="s">
        <v>156</v>
      </c>
      <c r="C64" s="185">
        <f>'[1]Income (Rev.)'!F42</f>
        <v>30200</v>
      </c>
      <c r="D64" s="185">
        <f>'[1]Income (Rev.)'!G42</f>
        <v>15000</v>
      </c>
      <c r="E64" s="185">
        <f>'[1]Income (Rev.)'!H42</f>
        <v>15000</v>
      </c>
    </row>
    <row r="65" spans="1:5" ht="21">
      <c r="A65" s="39"/>
      <c r="B65" s="49" t="s">
        <v>157</v>
      </c>
      <c r="C65" s="191">
        <f>SUM(C4:C64)</f>
        <v>74151670</v>
      </c>
      <c r="D65" s="191">
        <f>SUM(D4:D64)</f>
        <v>76873228</v>
      </c>
      <c r="E65" s="191">
        <f>SUM(E4:E64)</f>
        <v>83456036</v>
      </c>
    </row>
    <row r="66" spans="1:5" ht="21">
      <c r="A66" s="39"/>
      <c r="B66" s="49" t="s">
        <v>158</v>
      </c>
      <c r="C66" s="194">
        <f>'[1]Income (Rev.)'!D46</f>
        <v>25740480.94</v>
      </c>
      <c r="D66" s="194">
        <f>'[1]Income (Rev.)'!G46</f>
        <v>24336489.94</v>
      </c>
      <c r="E66" s="194">
        <f>'[1]Income (Rev.)'!H46</f>
        <v>25684602</v>
      </c>
    </row>
    <row r="67" spans="1:5" ht="21">
      <c r="A67" s="39"/>
      <c r="B67" s="49" t="s">
        <v>159</v>
      </c>
      <c r="C67" s="191">
        <f>SUM(C65:C66)</f>
        <v>99892150.94</v>
      </c>
      <c r="D67" s="191">
        <f>SUM(D65:D66)</f>
        <v>101209717.94</v>
      </c>
      <c r="E67" s="191">
        <f>SUM(E65:E66)</f>
        <v>109140638</v>
      </c>
    </row>
    <row r="68" ht="15">
      <c r="A68" s="20"/>
    </row>
    <row r="69" ht="19.5">
      <c r="A69" s="24"/>
    </row>
    <row r="70" ht="19.5">
      <c r="D70" s="24" t="s">
        <v>50</v>
      </c>
    </row>
    <row r="71" ht="19.5">
      <c r="D71" s="25" t="s">
        <v>51</v>
      </c>
    </row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</sheetData>
  <sheetProtection/>
  <mergeCells count="31">
    <mergeCell ref="A10:A11"/>
    <mergeCell ref="A26:A27"/>
    <mergeCell ref="A18:A19"/>
    <mergeCell ref="A28:A29"/>
    <mergeCell ref="A30:A31"/>
    <mergeCell ref="A1:E1"/>
    <mergeCell ref="A8:A9"/>
    <mergeCell ref="A4:A5"/>
    <mergeCell ref="A6:A7"/>
    <mergeCell ref="A22:A23"/>
    <mergeCell ref="A14:A15"/>
    <mergeCell ref="A12:A13"/>
    <mergeCell ref="A24:A25"/>
    <mergeCell ref="A36:A37"/>
    <mergeCell ref="A34:A35"/>
    <mergeCell ref="A16:A17"/>
    <mergeCell ref="A20:A21"/>
    <mergeCell ref="A32:A33"/>
    <mergeCell ref="A62:A63"/>
    <mergeCell ref="A54:A55"/>
    <mergeCell ref="A58:A59"/>
    <mergeCell ref="A50:A51"/>
    <mergeCell ref="A52:A53"/>
    <mergeCell ref="A44:A45"/>
    <mergeCell ref="A38:A39"/>
    <mergeCell ref="A42:A43"/>
    <mergeCell ref="A46:A47"/>
    <mergeCell ref="A48:A49"/>
    <mergeCell ref="A60:A61"/>
    <mergeCell ref="A56:A57"/>
    <mergeCell ref="A40:A41"/>
  </mergeCells>
  <printOptions/>
  <pageMargins left="0.97" right="0.37" top="0.6" bottom="0.6" header="0.3" footer="0.3"/>
  <pageSetup horizontalDpi="300" verticalDpi="300" orientation="landscape" paperSize="5" r:id="rId1"/>
  <rowBreaks count="4" manualBreakCount="4">
    <brk id="15" max="255" man="1"/>
    <brk id="29" max="255" man="1"/>
    <brk id="43" max="255" man="1"/>
    <brk id="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148"/>
  <sheetViews>
    <sheetView view="pageBreakPreview" zoomScale="85" zoomScaleSheetLayoutView="85" zoomScalePageLayoutView="0" workbookViewId="0" topLeftCell="A130">
      <selection activeCell="B136" sqref="B136"/>
    </sheetView>
  </sheetViews>
  <sheetFormatPr defaultColWidth="8.8515625" defaultRowHeight="15"/>
  <cols>
    <col min="1" max="1" width="12.57421875" style="64" customWidth="1"/>
    <col min="2" max="2" width="79.28125" style="46" customWidth="1"/>
    <col min="3" max="3" width="23.140625" style="46" customWidth="1"/>
    <col min="4" max="4" width="23.7109375" style="46" customWidth="1"/>
    <col min="5" max="5" width="23.57421875" style="46" customWidth="1"/>
    <col min="6" max="16384" width="8.8515625" style="46" customWidth="1"/>
  </cols>
  <sheetData>
    <row r="1" spans="1:5" ht="27.75">
      <c r="A1" s="413" t="s">
        <v>531</v>
      </c>
      <c r="B1" s="413"/>
      <c r="C1" s="413"/>
      <c r="D1" s="413"/>
      <c r="E1" s="413"/>
    </row>
    <row r="2" ht="21">
      <c r="E2" s="47" t="s">
        <v>76</v>
      </c>
    </row>
    <row r="3" spans="1:5" ht="41.25" customHeight="1">
      <c r="A3" s="48" t="s">
        <v>4</v>
      </c>
      <c r="B3" s="48" t="s">
        <v>161</v>
      </c>
      <c r="C3" s="49" t="s">
        <v>162</v>
      </c>
      <c r="D3" s="49" t="s">
        <v>528</v>
      </c>
      <c r="E3" s="49" t="s">
        <v>78</v>
      </c>
    </row>
    <row r="4" spans="1:5" ht="21">
      <c r="A4" s="65"/>
      <c r="B4" s="84"/>
      <c r="C4" s="40"/>
      <c r="D4" s="49"/>
      <c r="E4" s="40"/>
    </row>
    <row r="5" spans="1:5" ht="21">
      <c r="A5" s="406" t="s">
        <v>163</v>
      </c>
      <c r="B5" s="78" t="s">
        <v>164</v>
      </c>
      <c r="C5" s="185">
        <f>'[1]EXP (Rev.)'!F6</f>
        <v>181603</v>
      </c>
      <c r="D5" s="185">
        <f>'[1]EXP (Rev.)'!G6</f>
        <v>201000</v>
      </c>
      <c r="E5" s="185">
        <f>'[1]EXP (Rev.)'!H6</f>
        <v>200625</v>
      </c>
    </row>
    <row r="6" spans="1:5" ht="21">
      <c r="A6" s="406"/>
      <c r="B6" s="85" t="s">
        <v>165</v>
      </c>
      <c r="C6" s="85"/>
      <c r="D6" s="85"/>
      <c r="E6" s="85"/>
    </row>
    <row r="7" spans="1:5" ht="42">
      <c r="A7" s="68" t="s">
        <v>166</v>
      </c>
      <c r="B7" s="50" t="s">
        <v>167</v>
      </c>
      <c r="C7" s="189">
        <f>'[1]EXP (Rev.)'!F7</f>
        <v>0</v>
      </c>
      <c r="D7" s="189">
        <f>'[1]EXP (Rev.)'!G7</f>
        <v>30000</v>
      </c>
      <c r="E7" s="189">
        <f>'[1]EXP (Rev.)'!H7</f>
        <v>30000</v>
      </c>
    </row>
    <row r="8" spans="1:5" ht="43.5">
      <c r="A8" s="68" t="s">
        <v>168</v>
      </c>
      <c r="B8" s="52" t="s">
        <v>908</v>
      </c>
      <c r="C8" s="189">
        <f>'[1]EXP (Rev.)'!F8</f>
        <v>141427</v>
      </c>
      <c r="D8" s="189">
        <f>'[1]EXP (Rev.)'!G8</f>
        <v>200000</v>
      </c>
      <c r="E8" s="189">
        <f>'[1]EXP (Rev.)'!H8</f>
        <v>200000</v>
      </c>
    </row>
    <row r="9" spans="1:5" ht="21">
      <c r="A9" s="406" t="s">
        <v>169</v>
      </c>
      <c r="B9" s="78" t="s">
        <v>170</v>
      </c>
      <c r="C9" s="185">
        <f>'[1]EXP (Rev.)'!F10</f>
        <v>1912885</v>
      </c>
      <c r="D9" s="185">
        <f>'[1]EXP (Rev.)'!G10</f>
        <v>2399000</v>
      </c>
      <c r="E9" s="185">
        <f>'[1]EXP (Rev.)'!H10</f>
        <v>1949066</v>
      </c>
    </row>
    <row r="10" spans="1:5" ht="42">
      <c r="A10" s="406"/>
      <c r="B10" s="85" t="s">
        <v>171</v>
      </c>
      <c r="C10" s="85"/>
      <c r="D10" s="85"/>
      <c r="E10" s="85"/>
    </row>
    <row r="11" spans="1:5" ht="21">
      <c r="A11" s="406" t="s">
        <v>172</v>
      </c>
      <c r="B11" s="78" t="s">
        <v>173</v>
      </c>
      <c r="C11" s="185">
        <f>'[1]EXP (Rev.)'!F11</f>
        <v>22390</v>
      </c>
      <c r="D11" s="185">
        <f>'[1]EXP (Rev.)'!G11</f>
        <v>30000</v>
      </c>
      <c r="E11" s="185">
        <f>'[1]EXP (Rev.)'!H11</f>
        <v>30000</v>
      </c>
    </row>
    <row r="12" spans="1:5" ht="42">
      <c r="A12" s="406"/>
      <c r="B12" s="85" t="s">
        <v>909</v>
      </c>
      <c r="C12" s="85"/>
      <c r="D12" s="85"/>
      <c r="E12" s="85"/>
    </row>
    <row r="13" spans="1:5" ht="21">
      <c r="A13" s="406" t="s">
        <v>174</v>
      </c>
      <c r="B13" s="78" t="s">
        <v>175</v>
      </c>
      <c r="C13" s="185">
        <f>'[1]EXP (Rev.)'!F12</f>
        <v>60386</v>
      </c>
      <c r="D13" s="185">
        <f>'[1]EXP (Rev.)'!G12</f>
        <v>100000</v>
      </c>
      <c r="E13" s="185">
        <f>'[1]EXP (Rev.)'!H12</f>
        <v>100000</v>
      </c>
    </row>
    <row r="14" spans="1:5" ht="63">
      <c r="A14" s="406"/>
      <c r="B14" s="85" t="s">
        <v>176</v>
      </c>
      <c r="C14" s="85"/>
      <c r="D14" s="85"/>
      <c r="E14" s="85"/>
    </row>
    <row r="15" spans="1:5" ht="21">
      <c r="A15" s="406" t="s">
        <v>177</v>
      </c>
      <c r="B15" s="86" t="s">
        <v>178</v>
      </c>
      <c r="C15" s="185">
        <f>'[1]EXP (Rev.)'!F15</f>
        <v>9562</v>
      </c>
      <c r="D15" s="185">
        <f>'[1]EXP (Rev.)'!G15</f>
        <v>124000</v>
      </c>
      <c r="E15" s="185">
        <f>'[1]EXP (Rev.)'!H15</f>
        <v>123800</v>
      </c>
    </row>
    <row r="16" spans="1:5" ht="42">
      <c r="A16" s="406"/>
      <c r="B16" s="85" t="s">
        <v>179</v>
      </c>
      <c r="C16" s="85"/>
      <c r="D16" s="85"/>
      <c r="E16" s="85"/>
    </row>
    <row r="17" spans="1:5" ht="21">
      <c r="A17" s="406" t="s">
        <v>180</v>
      </c>
      <c r="B17" s="86" t="s">
        <v>181</v>
      </c>
      <c r="C17" s="185">
        <f>'[1]EXP (Rev.)'!F16</f>
        <v>9235</v>
      </c>
      <c r="D17" s="185">
        <f>'[1]EXP (Rev.)'!G16</f>
        <v>10000</v>
      </c>
      <c r="E17" s="185">
        <f>'[1]EXP (Rev.)'!H16</f>
        <v>10000</v>
      </c>
    </row>
    <row r="18" spans="1:5" ht="42.75">
      <c r="A18" s="406"/>
      <c r="B18" s="85" t="s">
        <v>910</v>
      </c>
      <c r="C18" s="85"/>
      <c r="D18" s="85"/>
      <c r="E18" s="85"/>
    </row>
    <row r="19" spans="1:5" ht="21.75">
      <c r="A19" s="68" t="s">
        <v>182</v>
      </c>
      <c r="B19" s="53"/>
      <c r="C19" s="189">
        <f>'[1]EXP (Rev.)'!F18</f>
        <v>0</v>
      </c>
      <c r="D19" s="189">
        <f>'[1]EXP (Rev.)'!G18</f>
        <v>0</v>
      </c>
      <c r="E19" s="189">
        <f>'[1]EXP (Rev.)'!H18</f>
        <v>0</v>
      </c>
    </row>
    <row r="20" spans="1:5" ht="21.75">
      <c r="A20" s="68" t="s">
        <v>183</v>
      </c>
      <c r="B20" s="85" t="s">
        <v>878</v>
      </c>
      <c r="C20" s="185">
        <f>'[1]EXP (Rev.)'!F19</f>
        <v>1575202</v>
      </c>
      <c r="D20" s="185">
        <f>'[1]EXP (Rev.)'!G19</f>
        <v>396400</v>
      </c>
      <c r="E20" s="185">
        <f>'[1]EXP (Rev.)'!H19</f>
        <v>396400</v>
      </c>
    </row>
    <row r="21" spans="1:5" ht="21">
      <c r="A21" s="68" t="s">
        <v>184</v>
      </c>
      <c r="B21" s="69"/>
      <c r="C21" s="344">
        <f>'[1]EXP (Rev.)'!F20</f>
        <v>0</v>
      </c>
      <c r="D21" s="344">
        <f>'[1]EXP (Rev.)'!G20</f>
        <v>0</v>
      </c>
      <c r="E21" s="344">
        <f>'[1]EXP (Rev.)'!H20</f>
        <v>0</v>
      </c>
    </row>
    <row r="22" spans="1:5" ht="43.5">
      <c r="A22" s="410" t="s">
        <v>879</v>
      </c>
      <c r="B22" s="350" t="s">
        <v>880</v>
      </c>
      <c r="C22" s="347">
        <f>'[1]EXP (Rev.)'!F21</f>
        <v>0</v>
      </c>
      <c r="D22" s="347">
        <f>E22</f>
        <v>4524014</v>
      </c>
      <c r="E22" s="347">
        <f>'[1]EXP (Rev.)'!H21</f>
        <v>4524014</v>
      </c>
    </row>
    <row r="23" spans="1:5" ht="43.5">
      <c r="A23" s="411"/>
      <c r="B23" s="345" t="s">
        <v>881</v>
      </c>
      <c r="C23" s="348"/>
      <c r="D23" s="348"/>
      <c r="E23" s="348"/>
    </row>
    <row r="24" spans="1:5" ht="43.5">
      <c r="A24" s="411"/>
      <c r="B24" s="345" t="s">
        <v>882</v>
      </c>
      <c r="C24" s="348"/>
      <c r="D24" s="348"/>
      <c r="E24" s="348"/>
    </row>
    <row r="25" spans="1:5" ht="43.5">
      <c r="A25" s="411"/>
      <c r="B25" s="345" t="s">
        <v>883</v>
      </c>
      <c r="C25" s="348"/>
      <c r="D25" s="348"/>
      <c r="E25" s="348"/>
    </row>
    <row r="26" spans="1:5" ht="43.5">
      <c r="A26" s="412"/>
      <c r="B26" s="372" t="s">
        <v>895</v>
      </c>
      <c r="C26" s="371"/>
      <c r="D26" s="371"/>
      <c r="E26" s="349"/>
    </row>
    <row r="27" spans="1:5" ht="21.75" customHeight="1">
      <c r="A27" s="406" t="s">
        <v>185</v>
      </c>
      <c r="B27" s="72" t="s">
        <v>186</v>
      </c>
      <c r="C27" s="346">
        <f>'[1]EXP (Rev.)'!F23</f>
        <v>394570</v>
      </c>
      <c r="D27" s="346">
        <f>'[1]EXP (Rev.)'!G23</f>
        <v>400000</v>
      </c>
      <c r="E27" s="346">
        <f>'[1]EXP (Rev.)'!H23</f>
        <v>400000</v>
      </c>
    </row>
    <row r="28" spans="1:5" ht="42.75">
      <c r="A28" s="406"/>
      <c r="B28" s="71" t="s">
        <v>911</v>
      </c>
      <c r="C28" s="85"/>
      <c r="D28" s="85"/>
      <c r="E28" s="85"/>
    </row>
    <row r="29" spans="1:5" ht="21.75" customHeight="1">
      <c r="A29" s="406" t="s">
        <v>187</v>
      </c>
      <c r="B29" s="70" t="s">
        <v>188</v>
      </c>
      <c r="C29" s="185">
        <f>'[1]EXP (Rev.)'!F24</f>
        <v>399013</v>
      </c>
      <c r="D29" s="185">
        <f>'[1]EXP (Rev.)'!G24</f>
        <v>600000</v>
      </c>
      <c r="E29" s="185">
        <f>'[1]EXP (Rev.)'!H24</f>
        <v>600000</v>
      </c>
    </row>
    <row r="30" spans="1:5" ht="63">
      <c r="A30" s="406"/>
      <c r="B30" s="71" t="s">
        <v>189</v>
      </c>
      <c r="C30" s="85"/>
      <c r="D30" s="85"/>
      <c r="E30" s="85"/>
    </row>
    <row r="31" spans="1:5" ht="21">
      <c r="A31" s="406" t="s">
        <v>190</v>
      </c>
      <c r="B31" s="408" t="s">
        <v>191</v>
      </c>
      <c r="C31" s="185">
        <f>'[1]EXP (Rev.)'!F26</f>
        <v>259705</v>
      </c>
      <c r="D31" s="185">
        <f>'[1]EXP (Rev.)'!G26</f>
        <v>553000</v>
      </c>
      <c r="E31" s="185">
        <f>'[1]EXP (Rev.)'!H26</f>
        <v>552484</v>
      </c>
    </row>
    <row r="32" spans="1:5" ht="21">
      <c r="A32" s="406"/>
      <c r="B32" s="409"/>
      <c r="C32" s="85"/>
      <c r="D32" s="85"/>
      <c r="E32" s="85"/>
    </row>
    <row r="33" spans="1:5" ht="21">
      <c r="A33" s="406" t="s">
        <v>192</v>
      </c>
      <c r="B33" s="70" t="s">
        <v>193</v>
      </c>
      <c r="C33" s="185">
        <f>'[1]EXP (Rev.)'!F27</f>
        <v>20050</v>
      </c>
      <c r="D33" s="185">
        <f>'[1]EXP (Rev.)'!G27</f>
        <v>20000</v>
      </c>
      <c r="E33" s="185">
        <f>'[1]EXP (Rev.)'!H27</f>
        <v>20000</v>
      </c>
    </row>
    <row r="34" spans="1:5" ht="63">
      <c r="A34" s="406"/>
      <c r="B34" s="71" t="s">
        <v>194</v>
      </c>
      <c r="C34" s="85"/>
      <c r="D34" s="85"/>
      <c r="E34" s="85"/>
    </row>
    <row r="35" spans="1:5" ht="21">
      <c r="A35" s="406" t="s">
        <v>195</v>
      </c>
      <c r="B35" s="70" t="s">
        <v>196</v>
      </c>
      <c r="C35" s="185">
        <f>'[1]EXP (Rev.)'!F30</f>
        <v>1391708</v>
      </c>
      <c r="D35" s="185">
        <f>'[1]EXP (Rev.)'!G30</f>
        <v>1702000</v>
      </c>
      <c r="E35" s="185">
        <f>'[1]EXP (Rev.)'!H30</f>
        <v>1702076</v>
      </c>
    </row>
    <row r="36" spans="1:5" ht="63">
      <c r="A36" s="406"/>
      <c r="B36" s="71" t="s">
        <v>197</v>
      </c>
      <c r="C36" s="85"/>
      <c r="D36" s="85"/>
      <c r="E36" s="85"/>
    </row>
    <row r="37" spans="1:5" ht="21">
      <c r="A37" s="406" t="s">
        <v>198</v>
      </c>
      <c r="B37" s="70" t="s">
        <v>199</v>
      </c>
      <c r="C37" s="185">
        <f>'[1]EXP (Rev.)'!F31</f>
        <v>1470460</v>
      </c>
      <c r="D37" s="185">
        <f>'[1]EXP (Rev.)'!G31</f>
        <v>2000000</v>
      </c>
      <c r="E37" s="185">
        <f>'[1]EXP (Rev.)'!H31</f>
        <v>2000000</v>
      </c>
    </row>
    <row r="38" spans="1:5" ht="84">
      <c r="A38" s="406"/>
      <c r="B38" s="71" t="s">
        <v>200</v>
      </c>
      <c r="C38" s="85"/>
      <c r="D38" s="85"/>
      <c r="E38" s="85"/>
    </row>
    <row r="39" spans="1:5" ht="21">
      <c r="A39" s="406" t="s">
        <v>201</v>
      </c>
      <c r="B39" s="70" t="s">
        <v>202</v>
      </c>
      <c r="C39" s="185">
        <f>'[1]EXP (Rev.)'!F33</f>
        <v>160398</v>
      </c>
      <c r="D39" s="185">
        <f>'[1]EXP (Rev.)'!G33</f>
        <v>161000</v>
      </c>
      <c r="E39" s="185">
        <f>'[1]EXP (Rev.)'!H33</f>
        <v>160530</v>
      </c>
    </row>
    <row r="40" spans="1:5" ht="42">
      <c r="A40" s="406"/>
      <c r="B40" s="71" t="s">
        <v>203</v>
      </c>
      <c r="C40" s="85"/>
      <c r="D40" s="85"/>
      <c r="E40" s="85"/>
    </row>
    <row r="41" spans="1:5" ht="21">
      <c r="A41" s="406" t="s">
        <v>204</v>
      </c>
      <c r="B41" s="70" t="s">
        <v>205</v>
      </c>
      <c r="C41" s="185">
        <f>'[1]EXP (Rev.)'!F34</f>
        <v>2250</v>
      </c>
      <c r="D41" s="185">
        <f>'[1]EXP (Rev.)'!G34</f>
        <v>10000</v>
      </c>
      <c r="E41" s="185">
        <f>'[1]EXP (Rev.)'!H34</f>
        <v>10000</v>
      </c>
    </row>
    <row r="42" spans="1:5" ht="42">
      <c r="A42" s="406"/>
      <c r="B42" s="71" t="s">
        <v>206</v>
      </c>
      <c r="C42" s="85"/>
      <c r="D42" s="85"/>
      <c r="E42" s="85"/>
    </row>
    <row r="43" spans="1:5" ht="21">
      <c r="A43" s="406" t="s">
        <v>207</v>
      </c>
      <c r="B43" s="70" t="s">
        <v>208</v>
      </c>
      <c r="C43" s="185">
        <f>'[1]EXP (Rev.)'!F36</f>
        <v>159530</v>
      </c>
      <c r="D43" s="185">
        <f>'[1]EXP (Rev.)'!G36</f>
        <v>161000</v>
      </c>
      <c r="E43" s="185">
        <f>'[1]EXP (Rev.)'!H36</f>
        <v>160770</v>
      </c>
    </row>
    <row r="44" spans="1:5" ht="42">
      <c r="A44" s="406"/>
      <c r="B44" s="71" t="s">
        <v>209</v>
      </c>
      <c r="C44" s="85"/>
      <c r="D44" s="85"/>
      <c r="E44" s="85"/>
    </row>
    <row r="45" spans="1:5" ht="21">
      <c r="A45" s="406" t="s">
        <v>210</v>
      </c>
      <c r="B45" s="70" t="s">
        <v>211</v>
      </c>
      <c r="C45" s="185">
        <f>'[1]EXP (Rev.)'!F37</f>
        <v>4934</v>
      </c>
      <c r="D45" s="185">
        <f>'[1]EXP (Rev.)'!G37</f>
        <v>2000</v>
      </c>
      <c r="E45" s="185">
        <f>'[1]EXP (Rev.)'!H37</f>
        <v>3000</v>
      </c>
    </row>
    <row r="46" spans="1:5" ht="42">
      <c r="A46" s="406"/>
      <c r="B46" s="71" t="s">
        <v>212</v>
      </c>
      <c r="C46" s="85"/>
      <c r="D46" s="85"/>
      <c r="E46" s="85"/>
    </row>
    <row r="47" spans="1:5" ht="21">
      <c r="A47" s="406" t="s">
        <v>213</v>
      </c>
      <c r="B47" s="70" t="s">
        <v>214</v>
      </c>
      <c r="C47" s="185">
        <f>'[1]EXP (Rev.)'!F39</f>
        <v>1548101</v>
      </c>
      <c r="D47" s="185">
        <f>'[1]EXP (Rev.)'!G39</f>
        <v>1621000</v>
      </c>
      <c r="E47" s="185">
        <f>'[1]EXP (Rev.)'!H39</f>
        <v>1620753</v>
      </c>
    </row>
    <row r="48" spans="1:5" ht="63">
      <c r="A48" s="406"/>
      <c r="B48" s="71" t="s">
        <v>215</v>
      </c>
      <c r="C48" s="85"/>
      <c r="D48" s="85"/>
      <c r="E48" s="85"/>
    </row>
    <row r="49" spans="1:5" ht="21">
      <c r="A49" s="406" t="s">
        <v>216</v>
      </c>
      <c r="B49" s="70" t="s">
        <v>217</v>
      </c>
      <c r="C49" s="185">
        <f>'[1]EXP (Rev.)'!F40</f>
        <v>64612</v>
      </c>
      <c r="D49" s="185">
        <f>'[1]EXP (Rev.)'!G40</f>
        <v>80000</v>
      </c>
      <c r="E49" s="185">
        <f>'[1]EXP (Rev.)'!H40</f>
        <v>80000</v>
      </c>
    </row>
    <row r="50" spans="1:5" ht="63">
      <c r="A50" s="406"/>
      <c r="B50" s="71" t="s">
        <v>218</v>
      </c>
      <c r="C50" s="85"/>
      <c r="D50" s="85"/>
      <c r="E50" s="85"/>
    </row>
    <row r="51" spans="1:5" ht="21">
      <c r="A51" s="406" t="s">
        <v>219</v>
      </c>
      <c r="B51" s="70" t="s">
        <v>220</v>
      </c>
      <c r="C51" s="185">
        <f>'[1]EXP (Rev.)'!F42</f>
        <v>125782</v>
      </c>
      <c r="D51" s="185">
        <f>'[1]EXP (Rev.)'!G42</f>
        <v>136000</v>
      </c>
      <c r="E51" s="185">
        <f>'[1]EXP (Rev.)'!H42</f>
        <v>135684</v>
      </c>
    </row>
    <row r="52" spans="1:5" ht="42">
      <c r="A52" s="406"/>
      <c r="B52" s="71" t="s">
        <v>221</v>
      </c>
      <c r="C52" s="85"/>
      <c r="D52" s="85"/>
      <c r="E52" s="85"/>
    </row>
    <row r="53" spans="1:5" ht="21">
      <c r="A53" s="406" t="s">
        <v>222</v>
      </c>
      <c r="B53" s="70" t="s">
        <v>223</v>
      </c>
      <c r="C53" s="185">
        <f>'[1]EXP (Rev.)'!F43</f>
        <v>9050</v>
      </c>
      <c r="D53" s="185">
        <f>'[1]EXP (Rev.)'!G43</f>
        <v>10000</v>
      </c>
      <c r="E53" s="185">
        <f>'[1]EXP (Rev.)'!H43</f>
        <v>10000</v>
      </c>
    </row>
    <row r="54" spans="1:5" ht="63">
      <c r="A54" s="406"/>
      <c r="B54" s="71" t="s">
        <v>224</v>
      </c>
      <c r="C54" s="85"/>
      <c r="D54" s="85"/>
      <c r="E54" s="85"/>
    </row>
    <row r="55" spans="1:5" ht="21">
      <c r="A55" s="406" t="s">
        <v>225</v>
      </c>
      <c r="B55" s="70" t="s">
        <v>125</v>
      </c>
      <c r="C55" s="185">
        <f>'[1]EXP (Rev.)'!F46</f>
        <v>213547</v>
      </c>
      <c r="D55" s="185">
        <f>'[1]EXP (Rev.)'!G46</f>
        <v>595000</v>
      </c>
      <c r="E55" s="185">
        <f>'[1]EXP (Rev.)'!H46</f>
        <v>207570</v>
      </c>
    </row>
    <row r="56" spans="1:5" ht="51" customHeight="1">
      <c r="A56" s="406"/>
      <c r="B56" s="71" t="s">
        <v>226</v>
      </c>
      <c r="C56" s="85"/>
      <c r="D56" s="85"/>
      <c r="E56" s="85"/>
    </row>
    <row r="57" spans="1:5" ht="21">
      <c r="A57" s="406" t="s">
        <v>227</v>
      </c>
      <c r="B57" s="408" t="s">
        <v>228</v>
      </c>
      <c r="C57" s="185">
        <f>'[1]EXP (Rev.)'!F47</f>
        <v>102204</v>
      </c>
      <c r="D57" s="185">
        <f>'[1]EXP (Rev.)'!G47</f>
        <v>100000</v>
      </c>
      <c r="E57" s="185">
        <f>'[1]EXP (Rev.)'!H47</f>
        <v>100000</v>
      </c>
    </row>
    <row r="58" spans="1:5" ht="21">
      <c r="A58" s="406"/>
      <c r="B58" s="409"/>
      <c r="C58" s="85"/>
      <c r="D58" s="85"/>
      <c r="E58" s="85"/>
    </row>
    <row r="59" spans="1:5" ht="21.75">
      <c r="A59" s="68" t="s">
        <v>229</v>
      </c>
      <c r="B59" s="54"/>
      <c r="C59" s="190">
        <f>'[1]EXP (Rev.)'!F48</f>
        <v>0</v>
      </c>
      <c r="D59" s="190">
        <f>'[1]EXP (Rev.)'!G48</f>
        <v>0</v>
      </c>
      <c r="E59" s="190">
        <f>'[1]EXP (Rev.)'!H48</f>
        <v>0</v>
      </c>
    </row>
    <row r="60" spans="1:5" ht="21">
      <c r="A60" s="406" t="s">
        <v>230</v>
      </c>
      <c r="B60" s="70" t="s">
        <v>231</v>
      </c>
      <c r="C60" s="185">
        <f>'[1]EXP (Rev.)'!F49</f>
        <v>48955</v>
      </c>
      <c r="D60" s="185">
        <f>'[1]EXP (Rev.)'!G49</f>
        <v>50000</v>
      </c>
      <c r="E60" s="185">
        <f>'[1]EXP (Rev.)'!H49</f>
        <v>50000</v>
      </c>
    </row>
    <row r="61" spans="1:5" ht="42">
      <c r="A61" s="406"/>
      <c r="B61" s="71" t="s">
        <v>232</v>
      </c>
      <c r="C61" s="85"/>
      <c r="D61" s="85"/>
      <c r="E61" s="85"/>
    </row>
    <row r="62" spans="1:5" ht="42">
      <c r="A62" s="68" t="s">
        <v>233</v>
      </c>
      <c r="B62" s="54" t="s">
        <v>234</v>
      </c>
      <c r="C62" s="189">
        <f>'[1]EXP (Rev.)'!F51</f>
        <v>9700</v>
      </c>
      <c r="D62" s="189">
        <f>'[1]EXP (Rev.)'!G51</f>
        <v>25000</v>
      </c>
      <c r="E62" s="189">
        <f>'[1]EXP (Rev.)'!H51</f>
        <v>25000</v>
      </c>
    </row>
    <row r="63" spans="1:5" ht="21">
      <c r="A63" s="406" t="s">
        <v>235</v>
      </c>
      <c r="B63" s="70" t="s">
        <v>236</v>
      </c>
      <c r="C63" s="185">
        <f>'[1]EXP (Rev.)'!F52</f>
        <v>1153880</v>
      </c>
      <c r="D63" s="185">
        <f>'[1]EXP (Rev.)'!G52</f>
        <v>1888000</v>
      </c>
      <c r="E63" s="185">
        <f>'[1]EXP (Rev.)'!H52</f>
        <v>1470402</v>
      </c>
    </row>
    <row r="64" spans="1:5" ht="48" customHeight="1">
      <c r="A64" s="406"/>
      <c r="B64" s="71" t="s">
        <v>237</v>
      </c>
      <c r="C64" s="85"/>
      <c r="D64" s="85"/>
      <c r="E64" s="85"/>
    </row>
    <row r="65" spans="1:5" ht="21">
      <c r="A65" s="406" t="s">
        <v>238</v>
      </c>
      <c r="B65" s="70" t="s">
        <v>239</v>
      </c>
      <c r="C65" s="185">
        <f>'[1]EXP (Rev.)'!F53</f>
        <v>0</v>
      </c>
      <c r="D65" s="185">
        <f>'[1]EXP (Rev.)'!G53</f>
        <v>40000</v>
      </c>
      <c r="E65" s="185">
        <f>'[1]EXP (Rev.)'!H53</f>
        <v>40000</v>
      </c>
    </row>
    <row r="66" spans="1:5" ht="63">
      <c r="A66" s="406"/>
      <c r="B66" s="71" t="s">
        <v>240</v>
      </c>
      <c r="C66" s="85"/>
      <c r="D66" s="85"/>
      <c r="E66" s="85"/>
    </row>
    <row r="67" spans="1:5" ht="21">
      <c r="A67" s="406" t="s">
        <v>241</v>
      </c>
      <c r="B67" s="70" t="s">
        <v>242</v>
      </c>
      <c r="C67" s="185">
        <f>'[1]EXP (Rev.)'!F55</f>
        <v>313012</v>
      </c>
      <c r="D67" s="185">
        <f>'[1]EXP (Rev.)'!G55</f>
        <v>227000</v>
      </c>
      <c r="E67" s="185">
        <f>'[1]EXP (Rev.)'!H55</f>
        <v>106308</v>
      </c>
    </row>
    <row r="68" spans="1:5" ht="42">
      <c r="A68" s="406"/>
      <c r="B68" s="71" t="s">
        <v>243</v>
      </c>
      <c r="C68" s="85"/>
      <c r="D68" s="85"/>
      <c r="E68" s="85"/>
    </row>
    <row r="69" spans="1:5" ht="21">
      <c r="A69" s="406" t="s">
        <v>244</v>
      </c>
      <c r="B69" s="70" t="s">
        <v>239</v>
      </c>
      <c r="C69" s="185">
        <f>'[1]EXP (Rev.)'!F56</f>
        <v>36812</v>
      </c>
      <c r="D69" s="185">
        <f>'[1]EXP (Rev.)'!G56</f>
        <v>40000</v>
      </c>
      <c r="E69" s="185">
        <f>'[1]EXP (Rev.)'!H56</f>
        <v>40000</v>
      </c>
    </row>
    <row r="70" spans="1:5" ht="63">
      <c r="A70" s="406"/>
      <c r="B70" s="71" t="s">
        <v>245</v>
      </c>
      <c r="C70" s="85"/>
      <c r="D70" s="85"/>
      <c r="E70" s="85"/>
    </row>
    <row r="71" spans="1:5" ht="21">
      <c r="A71" s="406" t="s">
        <v>246</v>
      </c>
      <c r="B71" s="70" t="s">
        <v>247</v>
      </c>
      <c r="C71" s="185">
        <f>'[1]EXP (Rev.)'!F60</f>
        <v>984000</v>
      </c>
      <c r="D71" s="185">
        <f>'[1]EXP (Rev.)'!G60</f>
        <v>630000</v>
      </c>
      <c r="E71" s="185">
        <f>'[1]EXP (Rev.)'!H60</f>
        <v>630000</v>
      </c>
    </row>
    <row r="72" spans="1:5" ht="42">
      <c r="A72" s="406"/>
      <c r="B72" s="71" t="s">
        <v>248</v>
      </c>
      <c r="C72" s="85"/>
      <c r="D72" s="85"/>
      <c r="E72" s="85"/>
    </row>
    <row r="73" spans="1:5" ht="21">
      <c r="A73" s="406" t="s">
        <v>249</v>
      </c>
      <c r="B73" s="70" t="s">
        <v>250</v>
      </c>
      <c r="C73" s="185">
        <f>'[1]EXP (Rev.)'!F63</f>
        <v>3016036</v>
      </c>
      <c r="D73" s="185">
        <f>'[1]EXP (Rev.)'!G63</f>
        <v>3299313</v>
      </c>
      <c r="E73" s="185">
        <f>'[1]EXP (Rev.)'!H63</f>
        <v>3299313</v>
      </c>
    </row>
    <row r="74" spans="1:5" ht="42">
      <c r="A74" s="406"/>
      <c r="B74" s="71" t="s">
        <v>251</v>
      </c>
      <c r="C74" s="85"/>
      <c r="D74" s="85"/>
      <c r="E74" s="85"/>
    </row>
    <row r="75" spans="1:5" ht="21">
      <c r="A75" s="406" t="s">
        <v>252</v>
      </c>
      <c r="B75" s="70" t="s">
        <v>253</v>
      </c>
      <c r="C75" s="185">
        <f>'[1]EXP (Rev.)'!F64</f>
        <v>156942</v>
      </c>
      <c r="D75" s="185">
        <f>'[1]EXP (Rev.)'!G64</f>
        <v>171000</v>
      </c>
      <c r="E75" s="185">
        <f>'[1]EXP (Rev.)'!H64</f>
        <v>170244</v>
      </c>
    </row>
    <row r="76" spans="1:5" ht="42">
      <c r="A76" s="406"/>
      <c r="B76" s="71" t="s">
        <v>254</v>
      </c>
      <c r="C76" s="85"/>
      <c r="D76" s="85"/>
      <c r="E76" s="85"/>
    </row>
    <row r="77" spans="1:5" ht="21">
      <c r="A77" s="406" t="s">
        <v>255</v>
      </c>
      <c r="B77" s="70" t="s">
        <v>239</v>
      </c>
      <c r="C77" s="185">
        <f>'[1]EXP (Rev.)'!F65</f>
        <v>2250</v>
      </c>
      <c r="D77" s="185">
        <f>'[1]EXP (Rev.)'!G65</f>
        <v>10000</v>
      </c>
      <c r="E77" s="185">
        <f>'[1]EXP (Rev.)'!H65</f>
        <v>10000</v>
      </c>
    </row>
    <row r="78" spans="1:5" ht="42">
      <c r="A78" s="406"/>
      <c r="B78" s="71" t="s">
        <v>256</v>
      </c>
      <c r="C78" s="85"/>
      <c r="D78" s="85"/>
      <c r="E78" s="85"/>
    </row>
    <row r="79" spans="1:5" ht="21">
      <c r="A79" s="406" t="s">
        <v>257</v>
      </c>
      <c r="B79" s="70" t="s">
        <v>102</v>
      </c>
      <c r="C79" s="185">
        <f>'[1]EXP (Rev.)'!F68</f>
        <v>17886301</v>
      </c>
      <c r="D79" s="185">
        <f>'[1]EXP (Rev.)'!G68</f>
        <v>21680000</v>
      </c>
      <c r="E79" s="185">
        <f>'[1]EXP (Rev.)'!H68</f>
        <v>21254129</v>
      </c>
    </row>
    <row r="80" spans="1:5" ht="63">
      <c r="A80" s="406"/>
      <c r="B80" s="71" t="s">
        <v>258</v>
      </c>
      <c r="C80" s="85"/>
      <c r="D80" s="85"/>
      <c r="E80" s="85"/>
    </row>
    <row r="81" spans="1:5" ht="27" customHeight="1">
      <c r="A81" s="406" t="s">
        <v>259</v>
      </c>
      <c r="B81" s="70" t="s">
        <v>239</v>
      </c>
      <c r="C81" s="185">
        <f>'[1]EXP (Rev.)'!F69</f>
        <v>173197</v>
      </c>
      <c r="D81" s="185">
        <f>'[1]EXP (Rev.)'!G69</f>
        <v>150000</v>
      </c>
      <c r="E81" s="185">
        <f>'[1]EXP (Rev.)'!H69</f>
        <v>277000</v>
      </c>
    </row>
    <row r="82" spans="1:5" ht="42">
      <c r="A82" s="406"/>
      <c r="B82" s="71" t="s">
        <v>260</v>
      </c>
      <c r="C82" s="85"/>
      <c r="D82" s="85"/>
      <c r="E82" s="85"/>
    </row>
    <row r="83" spans="1:5" ht="21">
      <c r="A83" s="406" t="s">
        <v>261</v>
      </c>
      <c r="B83" s="408"/>
      <c r="C83" s="185">
        <f>'[1]EXP (Rev.)'!F70</f>
        <v>0</v>
      </c>
      <c r="D83" s="185">
        <f>'[1]EXP (Rev.)'!G70</f>
        <v>0</v>
      </c>
      <c r="E83" s="185">
        <f>'[1]EXP (Rev.)'!H70</f>
        <v>0</v>
      </c>
    </row>
    <row r="84" spans="1:5" ht="21">
      <c r="A84" s="406"/>
      <c r="B84" s="409"/>
      <c r="C84" s="85"/>
      <c r="D84" s="85"/>
      <c r="E84" s="85"/>
    </row>
    <row r="85" spans="1:5" ht="21">
      <c r="A85" s="406" t="s">
        <v>262</v>
      </c>
      <c r="B85" s="70" t="s">
        <v>263</v>
      </c>
      <c r="C85" s="185">
        <f>'[1]EXP (Rev.)'!F71</f>
        <v>243604</v>
      </c>
      <c r="D85" s="185">
        <f>'[1]EXP (Rev.)'!G71</f>
        <v>250000</v>
      </c>
      <c r="E85" s="185">
        <f>'[1]EXP (Rev.)'!H71</f>
        <v>250000</v>
      </c>
    </row>
    <row r="86" spans="1:5" ht="42">
      <c r="A86" s="406"/>
      <c r="B86" s="71" t="s">
        <v>264</v>
      </c>
      <c r="C86" s="85"/>
      <c r="D86" s="85"/>
      <c r="E86" s="85"/>
    </row>
    <row r="87" spans="1:5" ht="21">
      <c r="A87" s="406" t="s">
        <v>265</v>
      </c>
      <c r="B87" s="70" t="s">
        <v>108</v>
      </c>
      <c r="C87" s="185">
        <f>'[1]EXP (Rev.)'!F73</f>
        <v>7162846</v>
      </c>
      <c r="D87" s="185">
        <f>'[1]EXP (Rev.)'!G73</f>
        <v>8241000</v>
      </c>
      <c r="E87" s="185">
        <f>'[1]EXP (Rev.)'!H73</f>
        <v>7958065</v>
      </c>
    </row>
    <row r="88" spans="1:5" ht="63">
      <c r="A88" s="406"/>
      <c r="B88" s="71" t="s">
        <v>266</v>
      </c>
      <c r="C88" s="85"/>
      <c r="D88" s="85"/>
      <c r="E88" s="85"/>
    </row>
    <row r="89" spans="1:5" ht="21">
      <c r="A89" s="406" t="s">
        <v>267</v>
      </c>
      <c r="B89" s="70" t="s">
        <v>239</v>
      </c>
      <c r="C89" s="185">
        <f>'[1]EXP (Rev.)'!F74</f>
        <v>26959</v>
      </c>
      <c r="D89" s="185">
        <f>'[1]EXP (Rev.)'!G74</f>
        <v>60000</v>
      </c>
      <c r="E89" s="185">
        <f>'[1]EXP (Rev.)'!H74</f>
        <v>60000</v>
      </c>
    </row>
    <row r="90" spans="1:5" ht="42.75">
      <c r="A90" s="406"/>
      <c r="B90" s="71" t="s">
        <v>912</v>
      </c>
      <c r="C90" s="85"/>
      <c r="D90" s="85"/>
      <c r="E90" s="85"/>
    </row>
    <row r="91" spans="1:5" ht="21">
      <c r="A91" s="406" t="s">
        <v>268</v>
      </c>
      <c r="B91" s="70" t="s">
        <v>269</v>
      </c>
      <c r="C91" s="185">
        <f>'[1]EXP (Rev.)'!F75</f>
        <v>806348</v>
      </c>
      <c r="D91" s="185">
        <f>'[1]EXP (Rev.)'!G75</f>
        <v>2500000</v>
      </c>
      <c r="E91" s="185">
        <f>'[1]EXP (Rev.)'!H75</f>
        <v>2500883</v>
      </c>
    </row>
    <row r="92" spans="1:5" ht="43.5">
      <c r="A92" s="406"/>
      <c r="B92" s="82" t="s">
        <v>723</v>
      </c>
      <c r="C92" s="88"/>
      <c r="D92" s="88"/>
      <c r="E92" s="88"/>
    </row>
    <row r="93" spans="1:5" ht="21">
      <c r="A93" s="406"/>
      <c r="B93" s="71"/>
      <c r="C93" s="85"/>
      <c r="D93" s="85"/>
      <c r="E93" s="85"/>
    </row>
    <row r="94" spans="1:5" ht="21">
      <c r="A94" s="406" t="s">
        <v>270</v>
      </c>
      <c r="B94" s="70" t="s">
        <v>271</v>
      </c>
      <c r="C94" s="185">
        <f>'[1]EXP (Rev.)'!F76</f>
        <v>147628</v>
      </c>
      <c r="D94" s="185">
        <f>'[1]EXP (Rev.)'!G76</f>
        <v>250000</v>
      </c>
      <c r="E94" s="185">
        <f>'[1]EXP (Rev.)'!H76</f>
        <v>250000</v>
      </c>
    </row>
    <row r="95" spans="1:5" ht="42">
      <c r="A95" s="406"/>
      <c r="B95" s="71" t="s">
        <v>272</v>
      </c>
      <c r="C95" s="85"/>
      <c r="D95" s="85"/>
      <c r="E95" s="85"/>
    </row>
    <row r="96" spans="1:5" ht="21">
      <c r="A96" s="406" t="s">
        <v>273</v>
      </c>
      <c r="B96" s="70" t="s">
        <v>274</v>
      </c>
      <c r="C96" s="185">
        <f>'[1]EXP (Rev.)'!F78</f>
        <v>2855264</v>
      </c>
      <c r="D96" s="185">
        <f>'[1]EXP (Rev.)'!G78</f>
        <v>3576000</v>
      </c>
      <c r="E96" s="185">
        <f>'[1]EXP (Rev.)'!H78</f>
        <v>3432137</v>
      </c>
    </row>
    <row r="97" spans="1:5" ht="63">
      <c r="A97" s="406"/>
      <c r="B97" s="71" t="s">
        <v>275</v>
      </c>
      <c r="C97" s="85"/>
      <c r="D97" s="85"/>
      <c r="E97" s="85"/>
    </row>
    <row r="98" spans="1:5" ht="21">
      <c r="A98" s="406" t="s">
        <v>276</v>
      </c>
      <c r="B98" s="70" t="s">
        <v>239</v>
      </c>
      <c r="C98" s="185">
        <f>'[1]EXP (Rev.)'!F79</f>
        <v>20750</v>
      </c>
      <c r="D98" s="185">
        <f>'[1]EXP (Rev.)'!G79</f>
        <v>30000</v>
      </c>
      <c r="E98" s="185">
        <f>'[1]EXP (Rev.)'!H79</f>
        <v>42000</v>
      </c>
    </row>
    <row r="99" spans="1:5" ht="42.75">
      <c r="A99" s="406"/>
      <c r="B99" s="71" t="s">
        <v>913</v>
      </c>
      <c r="C99" s="85"/>
      <c r="D99" s="85"/>
      <c r="E99" s="85"/>
    </row>
    <row r="100" spans="1:5" ht="42">
      <c r="A100" s="68" t="s">
        <v>277</v>
      </c>
      <c r="B100" s="54" t="s">
        <v>278</v>
      </c>
      <c r="C100" s="189">
        <f>'[1]EXP (Rev.)'!F80</f>
        <v>0</v>
      </c>
      <c r="D100" s="189">
        <f>'[1]EXP (Rev.)'!G80</f>
        <v>0</v>
      </c>
      <c r="E100" s="189">
        <f>'[1]EXP (Rev.)'!H80</f>
        <v>0</v>
      </c>
    </row>
    <row r="101" spans="1:5" ht="21">
      <c r="A101" s="406" t="s">
        <v>279</v>
      </c>
      <c r="B101" s="78" t="s">
        <v>280</v>
      </c>
      <c r="C101" s="185">
        <f>'[1]EXP (Rev.)'!F81</f>
        <v>98365</v>
      </c>
      <c r="D101" s="185">
        <f>'[1]EXP (Rev.)'!G81</f>
        <v>100000</v>
      </c>
      <c r="E101" s="185">
        <f>'[1]EXP (Rev.)'!H81</f>
        <v>100000</v>
      </c>
    </row>
    <row r="102" spans="1:5" ht="42">
      <c r="A102" s="406"/>
      <c r="B102" s="85" t="s">
        <v>281</v>
      </c>
      <c r="C102" s="85"/>
      <c r="D102" s="85"/>
      <c r="E102" s="85"/>
    </row>
    <row r="103" spans="1:5" ht="21">
      <c r="A103" s="406" t="s">
        <v>282</v>
      </c>
      <c r="B103" s="78" t="s">
        <v>283</v>
      </c>
      <c r="C103" s="185">
        <f>'[1]EXP (Rev.)'!F83</f>
        <v>326228</v>
      </c>
      <c r="D103" s="185">
        <f>'[1]EXP (Rev.)'!G83</f>
        <v>334000</v>
      </c>
      <c r="E103" s="185">
        <f>'[1]EXP (Rev.)'!H83</f>
        <v>333848</v>
      </c>
    </row>
    <row r="104" spans="1:5" ht="52.5" customHeight="1">
      <c r="A104" s="406"/>
      <c r="B104" s="85" t="s">
        <v>284</v>
      </c>
      <c r="C104" s="85"/>
      <c r="D104" s="85"/>
      <c r="E104" s="85"/>
    </row>
    <row r="105" spans="1:5" ht="21">
      <c r="A105" s="406" t="s">
        <v>285</v>
      </c>
      <c r="B105" s="78" t="s">
        <v>286</v>
      </c>
      <c r="C105" s="185">
        <f>'[1]EXP (Rev.)'!F84</f>
        <v>4500</v>
      </c>
      <c r="D105" s="185">
        <f>'[1]EXP (Rev.)'!G84</f>
        <v>5000</v>
      </c>
      <c r="E105" s="185">
        <f>'[1]EXP (Rev.)'!H84</f>
        <v>5000</v>
      </c>
    </row>
    <row r="106" spans="1:5" ht="42">
      <c r="A106" s="406"/>
      <c r="B106" s="85" t="s">
        <v>287</v>
      </c>
      <c r="C106" s="85"/>
      <c r="D106" s="85"/>
      <c r="E106" s="85"/>
    </row>
    <row r="107" spans="1:5" ht="30" customHeight="1">
      <c r="A107" s="406" t="s">
        <v>288</v>
      </c>
      <c r="B107" s="78" t="s">
        <v>289</v>
      </c>
      <c r="C107" s="185">
        <f>'[1]EXP (Rev.)'!F85</f>
        <v>48875</v>
      </c>
      <c r="D107" s="185">
        <f>'[1]EXP (Rev.)'!G85</f>
        <v>50000</v>
      </c>
      <c r="E107" s="185">
        <f>'[1]EXP (Rev.)'!H85</f>
        <v>50000</v>
      </c>
    </row>
    <row r="108" spans="1:5" ht="42">
      <c r="A108" s="406"/>
      <c r="B108" s="85" t="s">
        <v>290</v>
      </c>
      <c r="C108" s="85"/>
      <c r="D108" s="85"/>
      <c r="E108" s="85"/>
    </row>
    <row r="109" spans="1:5" ht="30" customHeight="1">
      <c r="A109" s="406" t="s">
        <v>291</v>
      </c>
      <c r="B109" s="86" t="s">
        <v>120</v>
      </c>
      <c r="C109" s="185">
        <f>'[1]EXP (Rev.)'!F87</f>
        <v>8296299</v>
      </c>
      <c r="D109" s="185">
        <f>'[1]EXP (Rev.)'!G87</f>
        <v>9911000</v>
      </c>
      <c r="E109" s="185">
        <f>'[1]EXP (Rev.)'!H87</f>
        <v>8631775</v>
      </c>
    </row>
    <row r="110" spans="1:5" ht="63">
      <c r="A110" s="406"/>
      <c r="B110" s="87" t="s">
        <v>292</v>
      </c>
      <c r="C110" s="85"/>
      <c r="D110" s="85"/>
      <c r="E110" s="85"/>
    </row>
    <row r="111" spans="1:5" ht="21">
      <c r="A111" s="406" t="s">
        <v>293</v>
      </c>
      <c r="B111" s="86" t="s">
        <v>239</v>
      </c>
      <c r="C111" s="185">
        <f>'[1]EXP (Rev.)'!F88</f>
        <v>94711</v>
      </c>
      <c r="D111" s="185">
        <f>'[1]EXP (Rev.)'!G88</f>
        <v>80000</v>
      </c>
      <c r="E111" s="185">
        <f>'[1]EXP (Rev.)'!H88</f>
        <v>140233</v>
      </c>
    </row>
    <row r="112" spans="1:5" ht="42">
      <c r="A112" s="406"/>
      <c r="B112" s="87" t="s">
        <v>914</v>
      </c>
      <c r="C112" s="85"/>
      <c r="D112" s="85"/>
      <c r="E112" s="85"/>
    </row>
    <row r="113" spans="1:5" ht="30" customHeight="1">
      <c r="A113" s="406" t="s">
        <v>294</v>
      </c>
      <c r="B113" s="86" t="s">
        <v>269</v>
      </c>
      <c r="C113" s="185">
        <f>'[1]EXP (Rev.)'!F89</f>
        <v>524993</v>
      </c>
      <c r="D113" s="185">
        <f>'[1]EXP (Rev.)'!G89</f>
        <v>723708</v>
      </c>
      <c r="E113" s="185">
        <f>'[1]EXP (Rev.)'!H89</f>
        <v>500032</v>
      </c>
    </row>
    <row r="114" spans="1:5" ht="24.75">
      <c r="A114" s="406"/>
      <c r="B114" s="351" t="s">
        <v>727</v>
      </c>
      <c r="C114" s="85"/>
      <c r="D114" s="85"/>
      <c r="E114" s="85"/>
    </row>
    <row r="115" spans="1:5" ht="30" customHeight="1">
      <c r="A115" s="406" t="s">
        <v>295</v>
      </c>
      <c r="B115" s="78" t="s">
        <v>263</v>
      </c>
      <c r="C115" s="185">
        <f>'[1]EXP (Rev.)'!F90</f>
        <v>199082</v>
      </c>
      <c r="D115" s="185">
        <f>'[1]EXP (Rev.)'!G90</f>
        <v>250000</v>
      </c>
      <c r="E115" s="185">
        <f>'[1]EXP (Rev.)'!H90</f>
        <v>250000</v>
      </c>
    </row>
    <row r="116" spans="1:5" ht="42">
      <c r="A116" s="406"/>
      <c r="B116" s="85" t="s">
        <v>296</v>
      </c>
      <c r="C116" s="85"/>
      <c r="D116" s="85"/>
      <c r="E116" s="85"/>
    </row>
    <row r="117" spans="1:5" ht="33" customHeight="1">
      <c r="A117" s="406" t="s">
        <v>297</v>
      </c>
      <c r="B117" s="78" t="s">
        <v>298</v>
      </c>
      <c r="C117" s="185">
        <f>'[1]EXP (Rev.)'!F92</f>
        <v>480381</v>
      </c>
      <c r="D117" s="185">
        <f>'[1]EXP (Rev.)'!G92</f>
        <v>741000</v>
      </c>
      <c r="E117" s="185">
        <f>'[1]EXP (Rev.)'!H92</f>
        <v>740922</v>
      </c>
    </row>
    <row r="118" spans="1:5" ht="63.75">
      <c r="A118" s="406"/>
      <c r="B118" s="85" t="s">
        <v>884</v>
      </c>
      <c r="C118" s="85"/>
      <c r="D118" s="85"/>
      <c r="E118" s="85"/>
    </row>
    <row r="119" spans="1:5" ht="30" customHeight="1">
      <c r="A119" s="406" t="s">
        <v>299</v>
      </c>
      <c r="B119" s="78" t="s">
        <v>239</v>
      </c>
      <c r="C119" s="185">
        <f>'[1]EXP (Rev.)'!F93</f>
        <v>0</v>
      </c>
      <c r="D119" s="185">
        <f>'[1]EXP (Rev.)'!G93</f>
        <v>10000</v>
      </c>
      <c r="E119" s="185">
        <f>'[1]EXP (Rev.)'!H93</f>
        <v>10000</v>
      </c>
    </row>
    <row r="120" spans="1:5" ht="30" customHeight="1">
      <c r="A120" s="406"/>
      <c r="B120" s="85" t="s">
        <v>300</v>
      </c>
      <c r="C120" s="85"/>
      <c r="D120" s="85"/>
      <c r="E120" s="85"/>
    </row>
    <row r="121" spans="1:5" ht="21">
      <c r="A121" s="406" t="s">
        <v>301</v>
      </c>
      <c r="B121" s="78" t="s">
        <v>302</v>
      </c>
      <c r="C121" s="185">
        <f>'[1]EXP (Rev.)'!F94</f>
        <v>49001</v>
      </c>
      <c r="D121" s="185">
        <f>'[1]EXP (Rev.)'!G94</f>
        <v>50000</v>
      </c>
      <c r="E121" s="185">
        <f>'[1]EXP (Rev.)'!H94</f>
        <v>50000</v>
      </c>
    </row>
    <row r="122" spans="1:5" ht="42">
      <c r="A122" s="406"/>
      <c r="B122" s="85" t="s">
        <v>303</v>
      </c>
      <c r="C122" s="85"/>
      <c r="D122" s="85"/>
      <c r="E122" s="85"/>
    </row>
    <row r="123" spans="1:5" ht="21">
      <c r="A123" s="406" t="s">
        <v>304</v>
      </c>
      <c r="B123" s="86" t="s">
        <v>305</v>
      </c>
      <c r="C123" s="185">
        <f>'[1]EXP (Rev.)'!F97</f>
        <v>19210000</v>
      </c>
      <c r="D123" s="185">
        <f>'[1]EXP (Rev.)'!G97</f>
        <v>7000000</v>
      </c>
      <c r="E123" s="185">
        <f>'[1]EXP (Rev.)'!H97</f>
        <v>7000000</v>
      </c>
    </row>
    <row r="124" spans="1:5" ht="63">
      <c r="A124" s="406"/>
      <c r="B124" s="85" t="s">
        <v>306</v>
      </c>
      <c r="C124" s="85"/>
      <c r="D124" s="85"/>
      <c r="E124" s="85"/>
    </row>
    <row r="125" spans="1:5" ht="21">
      <c r="A125" s="406" t="s">
        <v>307</v>
      </c>
      <c r="B125" s="78" t="s">
        <v>308</v>
      </c>
      <c r="C125" s="185">
        <f>'[1]EXP (Rev.)'!F98</f>
        <v>10000</v>
      </c>
      <c r="D125" s="185">
        <f>'[1]EXP (Rev.)'!G98</f>
        <v>10000</v>
      </c>
      <c r="E125" s="185">
        <f>'[1]EXP (Rev.)'!H98</f>
        <v>10000</v>
      </c>
    </row>
    <row r="126" spans="1:5" ht="42">
      <c r="A126" s="406"/>
      <c r="B126" s="85" t="s">
        <v>309</v>
      </c>
      <c r="C126" s="85"/>
      <c r="D126" s="85"/>
      <c r="E126" s="85"/>
    </row>
    <row r="127" spans="1:5" ht="30" customHeight="1">
      <c r="A127" s="68" t="s">
        <v>310</v>
      </c>
      <c r="B127" s="50" t="s">
        <v>311</v>
      </c>
      <c r="C127" s="185">
        <f>'[1]EXP (Rev.)'!F99</f>
        <v>10000</v>
      </c>
      <c r="D127" s="185">
        <f>'[1]EXP (Rev.)'!G99</f>
        <v>10000</v>
      </c>
      <c r="E127" s="185">
        <f>'[1]EXP (Rev.)'!H99</f>
        <v>10000</v>
      </c>
    </row>
    <row r="128" spans="1:5" ht="42">
      <c r="A128" s="68" t="s">
        <v>853</v>
      </c>
      <c r="B128" s="54" t="s">
        <v>325</v>
      </c>
      <c r="C128" s="185">
        <f>'[1]EXP (Rev.)'!F100</f>
        <v>10000</v>
      </c>
      <c r="D128" s="185">
        <f>'[1]EXP (Rev.)'!G100</f>
        <v>10000</v>
      </c>
      <c r="E128" s="185">
        <f>'[1]EXP (Rev.)'!H100</f>
        <v>10000</v>
      </c>
    </row>
    <row r="129" spans="1:5" ht="30" customHeight="1">
      <c r="A129" s="406" t="s">
        <v>312</v>
      </c>
      <c r="B129" s="70" t="s">
        <v>313</v>
      </c>
      <c r="C129" s="185">
        <f>'[1]EXP (Rev.)'!F102</f>
        <v>72677</v>
      </c>
      <c r="D129" s="185">
        <f>'[1]EXP (Rev.)'!G102</f>
        <v>100000</v>
      </c>
      <c r="E129" s="185">
        <f>'[1]EXP (Rev.)'!H102</f>
        <v>100000</v>
      </c>
    </row>
    <row r="130" spans="1:5" ht="42">
      <c r="A130" s="406"/>
      <c r="B130" s="71" t="s">
        <v>314</v>
      </c>
      <c r="C130" s="85"/>
      <c r="D130" s="85"/>
      <c r="E130" s="85"/>
    </row>
    <row r="131" spans="1:5" ht="42">
      <c r="A131" s="68" t="s">
        <v>315</v>
      </c>
      <c r="B131" s="54" t="s">
        <v>316</v>
      </c>
      <c r="C131" s="185">
        <f>'[1]EXP (Rev.)'!F103</f>
        <v>118537</v>
      </c>
      <c r="D131" s="185">
        <f>'[1]EXP (Rev.)'!G103</f>
        <v>90000</v>
      </c>
      <c r="E131" s="185">
        <f>'[1]EXP (Rev.)'!H103</f>
        <v>90000</v>
      </c>
    </row>
    <row r="132" spans="1:5" ht="42">
      <c r="A132" s="68" t="s">
        <v>317</v>
      </c>
      <c r="B132" s="54" t="s">
        <v>318</v>
      </c>
      <c r="C132" s="185">
        <f>'[1]EXP (Rev.)'!F104</f>
        <v>500</v>
      </c>
      <c r="D132" s="185">
        <f>'[1]EXP (Rev.)'!G104</f>
        <v>1000</v>
      </c>
      <c r="E132" s="185">
        <f>'[1]EXP (Rev.)'!H104</f>
        <v>1000</v>
      </c>
    </row>
    <row r="133" spans="1:5" ht="63">
      <c r="A133" s="68" t="s">
        <v>319</v>
      </c>
      <c r="B133" s="54" t="s">
        <v>320</v>
      </c>
      <c r="C133" s="185">
        <f>'[1]EXP (Rev.)'!F105</f>
        <v>4163</v>
      </c>
      <c r="D133" s="185">
        <f>'[1]EXP (Rev.)'!G105</f>
        <v>50000</v>
      </c>
      <c r="E133" s="185">
        <f>'[1]EXP (Rev.)'!H105</f>
        <v>50000</v>
      </c>
    </row>
    <row r="134" spans="1:5" ht="42">
      <c r="A134" s="68" t="s">
        <v>321</v>
      </c>
      <c r="B134" s="54" t="s">
        <v>322</v>
      </c>
      <c r="C134" s="185">
        <f>'[1]EXP (Rev.)'!F106</f>
        <v>6680</v>
      </c>
      <c r="D134" s="185">
        <f>'[1]EXP (Rev.)'!G106</f>
        <v>19000</v>
      </c>
      <c r="E134" s="185">
        <f>'[1]EXP (Rev.)'!H106</f>
        <v>19000</v>
      </c>
    </row>
    <row r="135" spans="1:5" ht="42">
      <c r="A135" s="68" t="s">
        <v>323</v>
      </c>
      <c r="B135" s="54" t="s">
        <v>915</v>
      </c>
      <c r="C135" s="185">
        <f>'[1]EXP (Rev.)'!F107</f>
        <v>36000</v>
      </c>
      <c r="D135" s="185">
        <f>'[1]EXP (Rev.)'!G107</f>
        <v>40000</v>
      </c>
      <c r="E135" s="185">
        <f>'[1]EXP (Rev.)'!H107</f>
        <v>40000</v>
      </c>
    </row>
    <row r="136" spans="1:5" ht="23.25">
      <c r="A136" s="68" t="s">
        <v>324</v>
      </c>
      <c r="B136" s="394"/>
      <c r="C136" s="185">
        <f>'[1]EXP (Rev.)'!F108</f>
        <v>0</v>
      </c>
      <c r="D136" s="185">
        <f>'[1]EXP (Rev.)'!G108</f>
        <v>0</v>
      </c>
      <c r="E136" s="185">
        <f>'[1]EXP (Rev.)'!H108</f>
        <v>0</v>
      </c>
    </row>
    <row r="137" spans="1:5" ht="21">
      <c r="A137" s="406" t="s">
        <v>326</v>
      </c>
      <c r="B137" s="70" t="s">
        <v>327</v>
      </c>
      <c r="C137" s="185">
        <f>'[1]EXP (Rev.)'!F110</f>
        <v>161640</v>
      </c>
      <c r="D137" s="185">
        <f>'[1]EXP (Rev.)'!G110</f>
        <v>172000</v>
      </c>
      <c r="E137" s="185">
        <f>'[1]EXP (Rev.)'!H110</f>
        <v>172044</v>
      </c>
    </row>
    <row r="138" spans="1:5" ht="42">
      <c r="A138" s="406"/>
      <c r="B138" s="71" t="s">
        <v>328</v>
      </c>
      <c r="C138" s="188"/>
      <c r="D138" s="188"/>
      <c r="E138" s="188"/>
    </row>
    <row r="139" spans="1:5" ht="21">
      <c r="A139" s="406" t="s">
        <v>329</v>
      </c>
      <c r="B139" s="70" t="s">
        <v>239</v>
      </c>
      <c r="C139" s="185">
        <f>'[1]EXP (Rev.)'!F111</f>
        <v>19941</v>
      </c>
      <c r="D139" s="185">
        <f>'[1]EXP (Rev.)'!G111</f>
        <v>20000</v>
      </c>
      <c r="E139" s="185">
        <f>'[1]EXP (Rev.)'!H111</f>
        <v>20000</v>
      </c>
    </row>
    <row r="140" spans="1:5" ht="30" customHeight="1">
      <c r="A140" s="406"/>
      <c r="B140" s="71" t="s">
        <v>330</v>
      </c>
      <c r="C140" s="188"/>
      <c r="D140" s="188"/>
      <c r="E140" s="188"/>
    </row>
    <row r="141" spans="1:5" ht="42">
      <c r="A141" s="68" t="s">
        <v>331</v>
      </c>
      <c r="B141" s="54" t="s">
        <v>332</v>
      </c>
      <c r="C141" s="185">
        <f>'[1]EXP (Rev.)'!F113</f>
        <v>500000</v>
      </c>
      <c r="D141" s="185">
        <f>'[1]EXP (Rev.)'!G113</f>
        <v>500000</v>
      </c>
      <c r="E141" s="185">
        <f>'[1]EXP (Rev.)'!H113</f>
        <v>500000</v>
      </c>
    </row>
    <row r="142" spans="1:5" ht="21.75">
      <c r="A142" s="83" t="s">
        <v>333</v>
      </c>
      <c r="B142" s="55" t="s">
        <v>334</v>
      </c>
      <c r="C142" s="192">
        <v>0</v>
      </c>
      <c r="D142" s="192">
        <f>'[1]EXP (Rev.)'!G116</f>
        <v>1029000</v>
      </c>
      <c r="E142" s="192">
        <f>'[1]EXP (Rev.)'!H116</f>
        <v>1029000</v>
      </c>
    </row>
    <row r="143" spans="1:5" ht="21">
      <c r="A143" s="39"/>
      <c r="B143" s="38" t="s">
        <v>335</v>
      </c>
      <c r="C143" s="193">
        <f>SUM(C5:C142)</f>
        <v>75565661</v>
      </c>
      <c r="D143" s="193">
        <f>SUM(D5:D142)</f>
        <v>80588435</v>
      </c>
      <c r="E143" s="193">
        <f>SUM(E5:E142)</f>
        <v>77055107</v>
      </c>
    </row>
    <row r="144" spans="1:5" ht="21">
      <c r="A144" s="39"/>
      <c r="B144" s="38" t="s">
        <v>47</v>
      </c>
      <c r="C144" s="262">
        <f>'[1]EXP (Rev.)'!F118</f>
        <v>24326489.939999998</v>
      </c>
      <c r="D144" s="262">
        <f>'[1]EXP (Rev.)'!G118</f>
        <v>25145296.939999998</v>
      </c>
      <c r="E144" s="262">
        <f>'[1]EXP (Rev.)'!H118</f>
        <v>32085531</v>
      </c>
    </row>
    <row r="145" spans="1:5" ht="21">
      <c r="A145" s="39"/>
      <c r="B145" s="38" t="s">
        <v>49</v>
      </c>
      <c r="C145" s="193">
        <f>SUM(C143:C144)</f>
        <v>99892150.94</v>
      </c>
      <c r="D145" s="193">
        <f>SUM(D143:D144)</f>
        <v>105733731.94</v>
      </c>
      <c r="E145" s="193">
        <f>SUM(E143:E144)</f>
        <v>109140638</v>
      </c>
    </row>
    <row r="146" ht="30" customHeight="1">
      <c r="A146" s="66" t="s">
        <v>160</v>
      </c>
    </row>
    <row r="147" spans="1:4" ht="21">
      <c r="A147" s="46"/>
      <c r="D147" s="67" t="s">
        <v>50</v>
      </c>
    </row>
    <row r="148" spans="1:4" ht="30" customHeight="1">
      <c r="A148" s="46"/>
      <c r="D148" s="66" t="s">
        <v>51</v>
      </c>
    </row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</sheetData>
  <sheetProtection/>
  <mergeCells count="62">
    <mergeCell ref="A22:A26"/>
    <mergeCell ref="A1:E1"/>
    <mergeCell ref="A5:A6"/>
    <mergeCell ref="A15:A16"/>
    <mergeCell ref="A9:A10"/>
    <mergeCell ref="A13:A14"/>
    <mergeCell ref="A17:A18"/>
    <mergeCell ref="A11:A12"/>
    <mergeCell ref="B31:B32"/>
    <mergeCell ref="A51:A52"/>
    <mergeCell ref="A49:A50"/>
    <mergeCell ref="A47:A48"/>
    <mergeCell ref="A45:A46"/>
    <mergeCell ref="A69:A70"/>
    <mergeCell ref="A35:A36"/>
    <mergeCell ref="A37:A38"/>
    <mergeCell ref="A31:A32"/>
    <mergeCell ref="A57:A58"/>
    <mergeCell ref="A29:A30"/>
    <mergeCell ref="A27:A28"/>
    <mergeCell ref="A43:A44"/>
    <mergeCell ref="A41:A42"/>
    <mergeCell ref="A39:A40"/>
    <mergeCell ref="A33:A34"/>
    <mergeCell ref="B57:B58"/>
    <mergeCell ref="A55:A56"/>
    <mergeCell ref="A53:A54"/>
    <mergeCell ref="A67:A68"/>
    <mergeCell ref="A65:A66"/>
    <mergeCell ref="A63:A64"/>
    <mergeCell ref="A60:A61"/>
    <mergeCell ref="A79:A80"/>
    <mergeCell ref="A77:A78"/>
    <mergeCell ref="A83:A84"/>
    <mergeCell ref="B83:B84"/>
    <mergeCell ref="A71:A72"/>
    <mergeCell ref="A75:A76"/>
    <mergeCell ref="A81:A82"/>
    <mergeCell ref="A73:A74"/>
    <mergeCell ref="A98:A99"/>
    <mergeCell ref="A96:A97"/>
    <mergeCell ref="A94:A95"/>
    <mergeCell ref="A89:A90"/>
    <mergeCell ref="A91:A93"/>
    <mergeCell ref="A85:A86"/>
    <mergeCell ref="A87:A88"/>
    <mergeCell ref="A115:A116"/>
    <mergeCell ref="A113:A114"/>
    <mergeCell ref="A107:A108"/>
    <mergeCell ref="A105:A106"/>
    <mergeCell ref="A103:A104"/>
    <mergeCell ref="A101:A102"/>
    <mergeCell ref="A139:A140"/>
    <mergeCell ref="A137:A138"/>
    <mergeCell ref="A129:A130"/>
    <mergeCell ref="A125:A126"/>
    <mergeCell ref="A111:A112"/>
    <mergeCell ref="A109:A110"/>
    <mergeCell ref="A123:A124"/>
    <mergeCell ref="A121:A122"/>
    <mergeCell ref="A119:A120"/>
    <mergeCell ref="A117:A118"/>
  </mergeCells>
  <printOptions/>
  <pageMargins left="1" right="0.25" top="0.6" bottom="0.6" header="0.3" footer="0.3"/>
  <pageSetup horizontalDpi="300" verticalDpi="300" orientation="landscape" paperSize="5" r:id="rId1"/>
  <rowBreaks count="11" manualBreakCount="11">
    <brk id="16" max="255" man="1"/>
    <brk id="30" max="4" man="1"/>
    <brk id="42" max="255" man="1"/>
    <brk id="54" max="255" man="1"/>
    <brk id="69" max="4" man="1"/>
    <brk id="70" max="255" man="1"/>
    <brk id="82" max="255" man="1"/>
    <brk id="95" max="255" man="1"/>
    <brk id="108" max="255" man="1"/>
    <brk id="120" max="255" man="1"/>
    <brk id="133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309"/>
  <sheetViews>
    <sheetView view="pageBreakPreview" zoomScale="115" zoomScaleSheetLayoutView="115" zoomScalePageLayoutView="0" workbookViewId="0" topLeftCell="A1">
      <selection activeCell="A1" sqref="A1:P1"/>
    </sheetView>
  </sheetViews>
  <sheetFormatPr defaultColWidth="9.140625" defaultRowHeight="15"/>
  <cols>
    <col min="1" max="1" width="9.421875" style="116" bestFit="1" customWidth="1"/>
    <col min="2" max="2" width="28.8515625" style="218" customWidth="1"/>
    <col min="3" max="3" width="6.8515625" style="218" bestFit="1" customWidth="1"/>
    <col min="4" max="4" width="13.28125" style="232" customWidth="1"/>
    <col min="5" max="5" width="10.140625" style="0" bestFit="1" customWidth="1"/>
    <col min="6" max="6" width="7.28125" style="0" customWidth="1"/>
    <col min="7" max="7" width="10.140625" style="0" bestFit="1" customWidth="1"/>
    <col min="8" max="8" width="8.7109375" style="0" bestFit="1" customWidth="1"/>
    <col min="9" max="9" width="7.7109375" style="0" customWidth="1"/>
    <col min="10" max="10" width="8.421875" style="0" bestFit="1" customWidth="1"/>
    <col min="11" max="11" width="7.57421875" style="0" bestFit="1" customWidth="1"/>
    <col min="12" max="12" width="9.00390625" style="0" bestFit="1" customWidth="1"/>
    <col min="13" max="13" width="10.140625" style="0" bestFit="1" customWidth="1"/>
    <col min="14" max="14" width="11.140625" style="0" customWidth="1"/>
    <col min="15" max="15" width="10.00390625" style="0" bestFit="1" customWidth="1"/>
    <col min="16" max="16" width="9.28125" style="0" bestFit="1" customWidth="1"/>
    <col min="17" max="17" width="11.140625" style="0" bestFit="1" customWidth="1"/>
  </cols>
  <sheetData>
    <row r="1" spans="1:16" ht="23.25">
      <c r="A1" s="414" t="s">
        <v>336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</row>
    <row r="2" spans="1:16" ht="18.75">
      <c r="A2" s="415" t="s">
        <v>0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</row>
    <row r="3" spans="1:16" ht="15">
      <c r="A3" s="114"/>
      <c r="B3" s="207"/>
      <c r="C3" s="207"/>
      <c r="D3" s="219"/>
      <c r="E3" s="2"/>
      <c r="F3" s="2"/>
      <c r="G3" s="2"/>
      <c r="H3" s="2"/>
      <c r="I3" s="2"/>
      <c r="J3" s="2"/>
      <c r="K3" s="2"/>
      <c r="L3" s="2"/>
      <c r="M3" s="2"/>
      <c r="N3" s="2"/>
      <c r="O3" s="418" t="s">
        <v>551</v>
      </c>
      <c r="P3" s="418"/>
    </row>
    <row r="4" spans="1:17" s="218" customFormat="1" ht="38.25">
      <c r="A4" s="115" t="s">
        <v>4</v>
      </c>
      <c r="B4" s="115" t="s">
        <v>337</v>
      </c>
      <c r="C4" s="115" t="s">
        <v>338</v>
      </c>
      <c r="D4" s="115" t="s">
        <v>339</v>
      </c>
      <c r="E4" s="115" t="s">
        <v>340</v>
      </c>
      <c r="F4" s="115" t="s">
        <v>341</v>
      </c>
      <c r="G4" s="115" t="s">
        <v>342</v>
      </c>
      <c r="H4" s="115" t="s">
        <v>343</v>
      </c>
      <c r="I4" s="115" t="s">
        <v>344</v>
      </c>
      <c r="J4" s="115" t="s">
        <v>345</v>
      </c>
      <c r="K4" s="115" t="s">
        <v>346</v>
      </c>
      <c r="L4" s="115" t="s">
        <v>347</v>
      </c>
      <c r="M4" s="115" t="s">
        <v>348</v>
      </c>
      <c r="N4" s="115" t="s">
        <v>349</v>
      </c>
      <c r="O4" s="115" t="s">
        <v>350</v>
      </c>
      <c r="P4" s="115" t="s">
        <v>351</v>
      </c>
      <c r="Q4" s="233" t="s">
        <v>552</v>
      </c>
    </row>
    <row r="5" spans="1:17" ht="24">
      <c r="A5" s="89" t="s">
        <v>163</v>
      </c>
      <c r="B5" s="89" t="s">
        <v>942</v>
      </c>
      <c r="C5" s="109" t="s">
        <v>352</v>
      </c>
      <c r="D5" s="91" t="s">
        <v>770</v>
      </c>
      <c r="E5" s="128">
        <v>13375</v>
      </c>
      <c r="F5" s="100">
        <v>0</v>
      </c>
      <c r="G5" s="128">
        <v>0</v>
      </c>
      <c r="H5" s="100">
        <v>0</v>
      </c>
      <c r="I5" s="100">
        <v>0</v>
      </c>
      <c r="J5" s="100">
        <v>0</v>
      </c>
      <c r="K5" s="100">
        <v>0</v>
      </c>
      <c r="L5" s="100">
        <v>0</v>
      </c>
      <c r="M5" s="129">
        <v>13375</v>
      </c>
      <c r="N5" s="129">
        <f>M5*12</f>
        <v>160500</v>
      </c>
      <c r="O5" s="129">
        <v>26750</v>
      </c>
      <c r="P5" s="100">
        <v>13375</v>
      </c>
      <c r="Q5" s="297">
        <v>200625</v>
      </c>
    </row>
    <row r="6" spans="1:17" ht="15.75">
      <c r="A6" s="27"/>
      <c r="B6" s="27"/>
      <c r="C6" s="117"/>
      <c r="D6" s="29"/>
      <c r="E6" s="298"/>
      <c r="F6" s="290"/>
      <c r="G6" s="298"/>
      <c r="H6" s="290"/>
      <c r="I6" s="290"/>
      <c r="J6" s="290"/>
      <c r="K6" s="290"/>
      <c r="L6" s="290"/>
      <c r="M6" s="289"/>
      <c r="N6" s="289"/>
      <c r="O6" s="289"/>
      <c r="P6" s="290"/>
      <c r="Q6" s="292"/>
    </row>
    <row r="7" spans="1:17" ht="17.25">
      <c r="A7" s="119" t="s">
        <v>169</v>
      </c>
      <c r="B7" s="208" t="s">
        <v>353</v>
      </c>
      <c r="C7" s="111"/>
      <c r="D7" s="220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300"/>
      <c r="Q7" s="301"/>
    </row>
    <row r="8" spans="1:17" ht="18.75" customHeight="1">
      <c r="A8" s="115">
        <v>2</v>
      </c>
      <c r="B8" s="98" t="s">
        <v>354</v>
      </c>
      <c r="C8" s="209" t="s">
        <v>352</v>
      </c>
      <c r="D8" s="199" t="s">
        <v>771</v>
      </c>
      <c r="E8" s="236">
        <v>16590</v>
      </c>
      <c r="F8" s="236">
        <v>0</v>
      </c>
      <c r="G8" s="236">
        <v>6636</v>
      </c>
      <c r="H8" s="236">
        <v>700</v>
      </c>
      <c r="I8" s="236">
        <v>0</v>
      </c>
      <c r="J8" s="236">
        <v>0</v>
      </c>
      <c r="K8" s="236">
        <v>200</v>
      </c>
      <c r="L8" s="236">
        <v>1659</v>
      </c>
      <c r="M8" s="236">
        <f>SUM(E8:L8)</f>
        <v>25785</v>
      </c>
      <c r="N8" s="236">
        <f>M8*12</f>
        <v>309420</v>
      </c>
      <c r="O8" s="236">
        <v>33180</v>
      </c>
      <c r="P8" s="236">
        <v>16590</v>
      </c>
      <c r="Q8" s="236">
        <f>SUM(N8:P8)</f>
        <v>359190</v>
      </c>
    </row>
    <row r="9" spans="1:17" ht="18.75" customHeight="1">
      <c r="A9" s="115">
        <v>3</v>
      </c>
      <c r="B9" s="98" t="s">
        <v>355</v>
      </c>
      <c r="C9" s="209" t="s">
        <v>352</v>
      </c>
      <c r="D9" s="199" t="s">
        <v>772</v>
      </c>
      <c r="E9" s="236">
        <v>11465</v>
      </c>
      <c r="F9" s="236">
        <v>0</v>
      </c>
      <c r="G9" s="236">
        <v>4800</v>
      </c>
      <c r="H9" s="236">
        <v>700</v>
      </c>
      <c r="I9" s="236">
        <v>150</v>
      </c>
      <c r="J9" s="236">
        <v>0</v>
      </c>
      <c r="K9" s="236">
        <v>300</v>
      </c>
      <c r="L9" s="236">
        <v>1146</v>
      </c>
      <c r="M9" s="236">
        <f aca="true" t="shared" si="0" ref="M9:M21">SUM(E9:L9)</f>
        <v>18561</v>
      </c>
      <c r="N9" s="236">
        <f aca="true" t="shared" si="1" ref="N9:N21">M9*12</f>
        <v>222732</v>
      </c>
      <c r="O9" s="236">
        <v>22930</v>
      </c>
      <c r="P9" s="236">
        <v>11465</v>
      </c>
      <c r="Q9" s="236">
        <f aca="true" t="shared" si="2" ref="Q9:Q21">SUM(N9:P9)</f>
        <v>257127</v>
      </c>
    </row>
    <row r="10" spans="1:17" ht="18.75" customHeight="1">
      <c r="A10" s="115">
        <v>4</v>
      </c>
      <c r="B10" s="98" t="s">
        <v>356</v>
      </c>
      <c r="C10" s="209" t="s">
        <v>352</v>
      </c>
      <c r="D10" s="199" t="s">
        <v>772</v>
      </c>
      <c r="E10" s="236">
        <v>0</v>
      </c>
      <c r="F10" s="236">
        <v>0</v>
      </c>
      <c r="G10" s="236">
        <v>0</v>
      </c>
      <c r="H10" s="236">
        <v>0</v>
      </c>
      <c r="I10" s="236">
        <v>0</v>
      </c>
      <c r="J10" s="236">
        <v>0</v>
      </c>
      <c r="K10" s="236">
        <v>0</v>
      </c>
      <c r="L10" s="236">
        <v>0</v>
      </c>
      <c r="M10" s="236">
        <f t="shared" si="0"/>
        <v>0</v>
      </c>
      <c r="N10" s="236">
        <f t="shared" si="1"/>
        <v>0</v>
      </c>
      <c r="O10" s="236">
        <v>0</v>
      </c>
      <c r="P10" s="236">
        <v>0</v>
      </c>
      <c r="Q10" s="236">
        <f t="shared" si="2"/>
        <v>0</v>
      </c>
    </row>
    <row r="11" spans="1:17" ht="18.75" customHeight="1">
      <c r="A11" s="115">
        <v>5</v>
      </c>
      <c r="B11" s="98" t="s">
        <v>357</v>
      </c>
      <c r="C11" s="209" t="s">
        <v>352</v>
      </c>
      <c r="D11" s="199" t="s">
        <v>773</v>
      </c>
      <c r="E11" s="236">
        <v>0</v>
      </c>
      <c r="F11" s="236">
        <v>0</v>
      </c>
      <c r="G11" s="236">
        <v>0</v>
      </c>
      <c r="H11" s="236">
        <v>0</v>
      </c>
      <c r="I11" s="236">
        <v>0</v>
      </c>
      <c r="J11" s="236">
        <v>0</v>
      </c>
      <c r="K11" s="236">
        <v>0</v>
      </c>
      <c r="L11" s="236">
        <v>0</v>
      </c>
      <c r="M11" s="236">
        <f t="shared" si="0"/>
        <v>0</v>
      </c>
      <c r="N11" s="236">
        <f t="shared" si="1"/>
        <v>0</v>
      </c>
      <c r="O11" s="236">
        <v>0</v>
      </c>
      <c r="P11" s="236">
        <v>0</v>
      </c>
      <c r="Q11" s="236">
        <f t="shared" si="2"/>
        <v>0</v>
      </c>
    </row>
    <row r="12" spans="1:17" ht="18.75" customHeight="1">
      <c r="A12" s="115">
        <v>6</v>
      </c>
      <c r="B12" s="98" t="s">
        <v>358</v>
      </c>
      <c r="C12" s="209" t="s">
        <v>352</v>
      </c>
      <c r="D12" s="199" t="s">
        <v>774</v>
      </c>
      <c r="E12" s="236">
        <v>7715</v>
      </c>
      <c r="F12" s="236">
        <v>195</v>
      </c>
      <c r="G12" s="236">
        <v>3471</v>
      </c>
      <c r="H12" s="236">
        <v>700</v>
      </c>
      <c r="I12" s="236">
        <v>150</v>
      </c>
      <c r="J12" s="236">
        <v>0</v>
      </c>
      <c r="K12" s="236">
        <v>300</v>
      </c>
      <c r="L12" s="236">
        <v>771</v>
      </c>
      <c r="M12" s="236">
        <f t="shared" si="0"/>
        <v>13302</v>
      </c>
      <c r="N12" s="236">
        <f t="shared" si="1"/>
        <v>159624</v>
      </c>
      <c r="O12" s="236">
        <v>15430</v>
      </c>
      <c r="P12" s="236">
        <v>7715</v>
      </c>
      <c r="Q12" s="236">
        <f t="shared" si="2"/>
        <v>182769</v>
      </c>
    </row>
    <row r="13" spans="1:17" ht="15">
      <c r="A13" s="115">
        <v>7</v>
      </c>
      <c r="B13" s="98" t="s">
        <v>788</v>
      </c>
      <c r="C13" s="209" t="s">
        <v>352</v>
      </c>
      <c r="D13" s="199" t="s">
        <v>776</v>
      </c>
      <c r="E13" s="236">
        <v>5200</v>
      </c>
      <c r="F13" s="236">
        <v>0</v>
      </c>
      <c r="G13" s="236">
        <v>2500</v>
      </c>
      <c r="H13" s="236">
        <v>700</v>
      </c>
      <c r="I13" s="236">
        <v>150</v>
      </c>
      <c r="J13" s="236">
        <v>0</v>
      </c>
      <c r="K13" s="236">
        <v>0</v>
      </c>
      <c r="L13" s="236">
        <v>520</v>
      </c>
      <c r="M13" s="236">
        <f t="shared" si="0"/>
        <v>9070</v>
      </c>
      <c r="N13" s="236">
        <f t="shared" si="1"/>
        <v>108840</v>
      </c>
      <c r="O13" s="236">
        <v>10400</v>
      </c>
      <c r="P13" s="236">
        <v>0</v>
      </c>
      <c r="Q13" s="236">
        <f t="shared" si="2"/>
        <v>119240</v>
      </c>
    </row>
    <row r="14" spans="1:17" ht="15">
      <c r="A14" s="115">
        <v>8</v>
      </c>
      <c r="B14" s="98" t="s">
        <v>789</v>
      </c>
      <c r="C14" s="209" t="s">
        <v>352</v>
      </c>
      <c r="D14" s="199" t="s">
        <v>774</v>
      </c>
      <c r="E14" s="236">
        <v>0</v>
      </c>
      <c r="F14" s="236">
        <v>0</v>
      </c>
      <c r="G14" s="236">
        <v>0</v>
      </c>
      <c r="H14" s="236">
        <v>0</v>
      </c>
      <c r="I14" s="236">
        <v>0</v>
      </c>
      <c r="J14" s="236">
        <v>0</v>
      </c>
      <c r="K14" s="236">
        <v>0</v>
      </c>
      <c r="L14" s="236">
        <v>0</v>
      </c>
      <c r="M14" s="236">
        <f t="shared" si="0"/>
        <v>0</v>
      </c>
      <c r="N14" s="236">
        <f t="shared" si="1"/>
        <v>0</v>
      </c>
      <c r="O14" s="236">
        <v>0</v>
      </c>
      <c r="P14" s="236">
        <v>0</v>
      </c>
      <c r="Q14" s="236">
        <f t="shared" si="2"/>
        <v>0</v>
      </c>
    </row>
    <row r="15" spans="1:17" ht="15">
      <c r="A15" s="115">
        <v>9</v>
      </c>
      <c r="B15" s="98" t="s">
        <v>359</v>
      </c>
      <c r="C15" s="209" t="s">
        <v>352</v>
      </c>
      <c r="D15" s="199" t="s">
        <v>774</v>
      </c>
      <c r="E15" s="236">
        <v>4965</v>
      </c>
      <c r="F15" s="236">
        <v>0</v>
      </c>
      <c r="G15" s="236">
        <v>2500</v>
      </c>
      <c r="H15" s="236">
        <v>700</v>
      </c>
      <c r="I15" s="236">
        <v>150</v>
      </c>
      <c r="J15" s="236">
        <v>75</v>
      </c>
      <c r="K15" s="236">
        <v>0</v>
      </c>
      <c r="L15" s="236">
        <v>496</v>
      </c>
      <c r="M15" s="236">
        <f t="shared" si="0"/>
        <v>8886</v>
      </c>
      <c r="N15" s="236">
        <f t="shared" si="1"/>
        <v>106632</v>
      </c>
      <c r="O15" s="236">
        <v>9930</v>
      </c>
      <c r="P15" s="236">
        <v>0</v>
      </c>
      <c r="Q15" s="236">
        <f t="shared" si="2"/>
        <v>116562</v>
      </c>
    </row>
    <row r="16" spans="1:17" ht="15">
      <c r="A16" s="115">
        <v>10</v>
      </c>
      <c r="B16" s="98" t="s">
        <v>360</v>
      </c>
      <c r="C16" s="209" t="s">
        <v>352</v>
      </c>
      <c r="D16" s="199" t="s">
        <v>777</v>
      </c>
      <c r="E16" s="236">
        <v>5940</v>
      </c>
      <c r="F16" s="236">
        <v>70</v>
      </c>
      <c r="G16" s="236">
        <v>2673</v>
      </c>
      <c r="H16" s="236">
        <v>700</v>
      </c>
      <c r="I16" s="236">
        <v>150</v>
      </c>
      <c r="J16" s="236">
        <v>75</v>
      </c>
      <c r="K16" s="236">
        <v>0</v>
      </c>
      <c r="L16" s="236">
        <v>594</v>
      </c>
      <c r="M16" s="236">
        <f t="shared" si="0"/>
        <v>10202</v>
      </c>
      <c r="N16" s="236">
        <f t="shared" si="1"/>
        <v>122424</v>
      </c>
      <c r="O16" s="236">
        <v>11880</v>
      </c>
      <c r="P16" s="236">
        <v>5940</v>
      </c>
      <c r="Q16" s="236">
        <f t="shared" si="2"/>
        <v>140244</v>
      </c>
    </row>
    <row r="17" spans="1:17" ht="15">
      <c r="A17" s="115">
        <v>11</v>
      </c>
      <c r="B17" s="98" t="s">
        <v>361</v>
      </c>
      <c r="C17" s="209" t="s">
        <v>352</v>
      </c>
      <c r="D17" s="199" t="s">
        <v>778</v>
      </c>
      <c r="E17" s="236">
        <v>6975</v>
      </c>
      <c r="F17" s="236">
        <v>200</v>
      </c>
      <c r="G17" s="236">
        <v>3138</v>
      </c>
      <c r="H17" s="236">
        <v>700</v>
      </c>
      <c r="I17" s="236">
        <v>150</v>
      </c>
      <c r="J17" s="236">
        <v>125</v>
      </c>
      <c r="K17" s="236">
        <v>300</v>
      </c>
      <c r="L17" s="236">
        <v>697</v>
      </c>
      <c r="M17" s="236">
        <f t="shared" si="0"/>
        <v>12285</v>
      </c>
      <c r="N17" s="236">
        <f t="shared" si="1"/>
        <v>147420</v>
      </c>
      <c r="O17" s="236">
        <v>13957</v>
      </c>
      <c r="P17" s="236">
        <v>0</v>
      </c>
      <c r="Q17" s="236">
        <f t="shared" si="2"/>
        <v>161377</v>
      </c>
    </row>
    <row r="18" spans="1:17" ht="15">
      <c r="A18" s="115">
        <v>12</v>
      </c>
      <c r="B18" s="98" t="s">
        <v>362</v>
      </c>
      <c r="C18" s="209" t="s">
        <v>352</v>
      </c>
      <c r="D18" s="199" t="s">
        <v>778</v>
      </c>
      <c r="E18" s="236">
        <v>6975</v>
      </c>
      <c r="F18" s="236">
        <v>210</v>
      </c>
      <c r="G18" s="236">
        <v>3138</v>
      </c>
      <c r="H18" s="236">
        <v>700</v>
      </c>
      <c r="I18" s="236">
        <v>150</v>
      </c>
      <c r="J18" s="236">
        <v>75</v>
      </c>
      <c r="K18" s="236">
        <v>200</v>
      </c>
      <c r="L18" s="236">
        <v>697</v>
      </c>
      <c r="M18" s="236">
        <f t="shared" si="0"/>
        <v>12145</v>
      </c>
      <c r="N18" s="236">
        <f t="shared" si="1"/>
        <v>145740</v>
      </c>
      <c r="O18" s="236">
        <v>13957</v>
      </c>
      <c r="P18" s="236">
        <v>0</v>
      </c>
      <c r="Q18" s="236">
        <f t="shared" si="2"/>
        <v>159697</v>
      </c>
    </row>
    <row r="19" spans="1:17" ht="15">
      <c r="A19" s="115">
        <v>13</v>
      </c>
      <c r="B19" s="98" t="s">
        <v>363</v>
      </c>
      <c r="C19" s="209" t="s">
        <v>352</v>
      </c>
      <c r="D19" s="199" t="s">
        <v>778</v>
      </c>
      <c r="E19" s="236">
        <v>7240</v>
      </c>
      <c r="F19" s="236">
        <v>30</v>
      </c>
      <c r="G19" s="236">
        <v>3258</v>
      </c>
      <c r="H19" s="236">
        <v>700</v>
      </c>
      <c r="I19" s="236">
        <v>150</v>
      </c>
      <c r="J19" s="236">
        <v>75</v>
      </c>
      <c r="K19" s="236">
        <v>300</v>
      </c>
      <c r="L19" s="236">
        <v>724</v>
      </c>
      <c r="M19" s="236">
        <f t="shared" si="0"/>
        <v>12477</v>
      </c>
      <c r="N19" s="236">
        <f t="shared" si="1"/>
        <v>149724</v>
      </c>
      <c r="O19" s="236">
        <v>14480</v>
      </c>
      <c r="P19" s="236">
        <v>0</v>
      </c>
      <c r="Q19" s="236">
        <f t="shared" si="2"/>
        <v>164204</v>
      </c>
    </row>
    <row r="20" spans="1:17" ht="15">
      <c r="A20" s="115">
        <v>14</v>
      </c>
      <c r="B20" s="98" t="s">
        <v>363</v>
      </c>
      <c r="C20" s="209" t="s">
        <v>352</v>
      </c>
      <c r="D20" s="199" t="s">
        <v>779</v>
      </c>
      <c r="E20" s="236">
        <v>7240</v>
      </c>
      <c r="F20" s="236">
        <v>30</v>
      </c>
      <c r="G20" s="236">
        <v>3258</v>
      </c>
      <c r="H20" s="236">
        <v>700</v>
      </c>
      <c r="I20" s="236">
        <v>150</v>
      </c>
      <c r="J20" s="236">
        <v>75</v>
      </c>
      <c r="K20" s="236">
        <v>300</v>
      </c>
      <c r="L20" s="236">
        <v>724</v>
      </c>
      <c r="M20" s="236">
        <f t="shared" si="0"/>
        <v>12477</v>
      </c>
      <c r="N20" s="236">
        <f t="shared" si="1"/>
        <v>149724</v>
      </c>
      <c r="O20" s="236">
        <v>14480</v>
      </c>
      <c r="P20" s="236">
        <v>0</v>
      </c>
      <c r="Q20" s="236">
        <f t="shared" si="2"/>
        <v>164204</v>
      </c>
    </row>
    <row r="21" spans="1:17" ht="15">
      <c r="A21" s="115">
        <v>15</v>
      </c>
      <c r="B21" s="98" t="s">
        <v>364</v>
      </c>
      <c r="C21" s="209" t="s">
        <v>352</v>
      </c>
      <c r="D21" s="199" t="s">
        <v>780</v>
      </c>
      <c r="E21" s="236">
        <v>5160</v>
      </c>
      <c r="F21" s="236">
        <v>110</v>
      </c>
      <c r="G21" s="236">
        <v>2500</v>
      </c>
      <c r="H21" s="236">
        <v>700</v>
      </c>
      <c r="I21" s="236">
        <v>150</v>
      </c>
      <c r="J21" s="236">
        <v>75</v>
      </c>
      <c r="K21" s="236">
        <v>300</v>
      </c>
      <c r="L21" s="236">
        <v>516</v>
      </c>
      <c r="M21" s="236">
        <f t="shared" si="0"/>
        <v>9511</v>
      </c>
      <c r="N21" s="236">
        <f t="shared" si="1"/>
        <v>114132</v>
      </c>
      <c r="O21" s="236">
        <v>10320</v>
      </c>
      <c r="P21" s="236">
        <v>0</v>
      </c>
      <c r="Q21" s="236">
        <f t="shared" si="2"/>
        <v>124452</v>
      </c>
    </row>
    <row r="22" spans="1:17" ht="15" customHeight="1">
      <c r="A22" s="419" t="s">
        <v>862</v>
      </c>
      <c r="B22" s="419"/>
      <c r="C22" s="419"/>
      <c r="D22" s="108"/>
      <c r="E22" s="234">
        <f>SUM(E8:E21)</f>
        <v>85465</v>
      </c>
      <c r="F22" s="234">
        <f aca="true" t="shared" si="3" ref="F22:Q22">SUM(F8:F21)</f>
        <v>845</v>
      </c>
      <c r="G22" s="234">
        <f t="shared" si="3"/>
        <v>37872</v>
      </c>
      <c r="H22" s="234">
        <f t="shared" si="3"/>
        <v>7700</v>
      </c>
      <c r="I22" s="234">
        <f t="shared" si="3"/>
        <v>1500</v>
      </c>
      <c r="J22" s="234">
        <f t="shared" si="3"/>
        <v>575</v>
      </c>
      <c r="K22" s="234">
        <f t="shared" si="3"/>
        <v>2200</v>
      </c>
      <c r="L22" s="234">
        <f t="shared" si="3"/>
        <v>8544</v>
      </c>
      <c r="M22" s="234">
        <f t="shared" si="3"/>
        <v>144701</v>
      </c>
      <c r="N22" s="234">
        <f t="shared" si="3"/>
        <v>1736412</v>
      </c>
      <c r="O22" s="234">
        <f t="shared" si="3"/>
        <v>170944</v>
      </c>
      <c r="P22" s="234">
        <f t="shared" si="3"/>
        <v>41710</v>
      </c>
      <c r="Q22" s="234">
        <f t="shared" si="3"/>
        <v>1949066</v>
      </c>
    </row>
    <row r="23" spans="1:17" ht="17.25">
      <c r="A23" s="94" t="s">
        <v>177</v>
      </c>
      <c r="B23" s="208" t="s">
        <v>365</v>
      </c>
      <c r="C23" s="111"/>
      <c r="D23" s="221"/>
      <c r="E23" s="293"/>
      <c r="F23" s="293"/>
      <c r="G23" s="293"/>
      <c r="H23" s="293"/>
      <c r="I23" s="293"/>
      <c r="J23" s="293"/>
      <c r="K23" s="293"/>
      <c r="L23" s="293"/>
      <c r="M23" s="293"/>
      <c r="N23" s="294"/>
      <c r="O23" s="294"/>
      <c r="P23" s="295"/>
      <c r="Q23" s="296"/>
    </row>
    <row r="24" spans="1:17" ht="24">
      <c r="A24" s="115">
        <v>16</v>
      </c>
      <c r="B24" s="98" t="s">
        <v>366</v>
      </c>
      <c r="C24" s="109" t="s">
        <v>352</v>
      </c>
      <c r="D24" s="91" t="s">
        <v>773</v>
      </c>
      <c r="E24" s="286">
        <v>5500</v>
      </c>
      <c r="F24" s="286">
        <v>0</v>
      </c>
      <c r="G24" s="286">
        <v>2500</v>
      </c>
      <c r="H24" s="286">
        <v>700</v>
      </c>
      <c r="I24" s="286">
        <v>150</v>
      </c>
      <c r="J24" s="286">
        <v>0</v>
      </c>
      <c r="K24" s="286">
        <v>0</v>
      </c>
      <c r="L24" s="286">
        <v>550</v>
      </c>
      <c r="M24" s="236">
        <f>SUM(E24:L24)</f>
        <v>9400</v>
      </c>
      <c r="N24" s="236">
        <f>M24*12</f>
        <v>112800</v>
      </c>
      <c r="O24" s="287">
        <v>11000</v>
      </c>
      <c r="P24" s="287">
        <v>0</v>
      </c>
      <c r="Q24" s="236">
        <f>SUM(N24:P24)</f>
        <v>123800</v>
      </c>
    </row>
    <row r="25" spans="1:17" ht="15.75">
      <c r="A25" s="27"/>
      <c r="B25" s="32"/>
      <c r="C25" s="117"/>
      <c r="D25" s="29"/>
      <c r="E25" s="289"/>
      <c r="F25" s="290"/>
      <c r="G25" s="302"/>
      <c r="H25" s="290"/>
      <c r="I25" s="290"/>
      <c r="J25" s="290"/>
      <c r="K25" s="290"/>
      <c r="L25" s="289"/>
      <c r="M25" s="290"/>
      <c r="N25" s="291"/>
      <c r="O25" s="291"/>
      <c r="P25" s="291"/>
      <c r="Q25" s="292"/>
    </row>
    <row r="26" spans="1:17" ht="17.25">
      <c r="A26" s="94" t="s">
        <v>190</v>
      </c>
      <c r="B26" s="208" t="s">
        <v>367</v>
      </c>
      <c r="C26" s="111"/>
      <c r="D26" s="220"/>
      <c r="E26" s="299"/>
      <c r="F26" s="299"/>
      <c r="G26" s="299"/>
      <c r="H26" s="299"/>
      <c r="I26" s="299"/>
      <c r="J26" s="299"/>
      <c r="K26" s="299"/>
      <c r="L26" s="299"/>
      <c r="M26" s="299"/>
      <c r="N26" s="303"/>
      <c r="O26" s="303"/>
      <c r="P26" s="304"/>
      <c r="Q26" s="301"/>
    </row>
    <row r="27" spans="1:17" ht="24">
      <c r="A27" s="115">
        <v>17</v>
      </c>
      <c r="B27" s="98" t="s">
        <v>900</v>
      </c>
      <c r="C27" s="209" t="s">
        <v>352</v>
      </c>
      <c r="D27" s="199" t="s">
        <v>781</v>
      </c>
      <c r="E27" s="286">
        <v>12960</v>
      </c>
      <c r="F27" s="286">
        <v>0</v>
      </c>
      <c r="G27" s="286">
        <v>0</v>
      </c>
      <c r="H27" s="286">
        <v>700</v>
      </c>
      <c r="I27" s="286">
        <v>0</v>
      </c>
      <c r="J27" s="286">
        <v>0</v>
      </c>
      <c r="K27" s="286">
        <v>0</v>
      </c>
      <c r="L27" s="286">
        <v>1296</v>
      </c>
      <c r="M27" s="236">
        <f>SUM(E27:L27)</f>
        <v>14956</v>
      </c>
      <c r="N27" s="236">
        <f>M27*12</f>
        <v>179472</v>
      </c>
      <c r="O27" s="286">
        <v>25920</v>
      </c>
      <c r="P27" s="286">
        <v>0</v>
      </c>
      <c r="Q27" s="236">
        <f>SUM(N27:P27)</f>
        <v>205392</v>
      </c>
    </row>
    <row r="28" spans="1:17" ht="15">
      <c r="A28" s="115">
        <v>18</v>
      </c>
      <c r="B28" s="98" t="s">
        <v>899</v>
      </c>
      <c r="C28" s="209" t="s">
        <v>352</v>
      </c>
      <c r="D28" s="199" t="s">
        <v>774</v>
      </c>
      <c r="E28" s="286">
        <v>4700</v>
      </c>
      <c r="F28" s="286">
        <v>0</v>
      </c>
      <c r="G28" s="286">
        <v>2500</v>
      </c>
      <c r="H28" s="286">
        <v>700</v>
      </c>
      <c r="I28" s="286">
        <v>150</v>
      </c>
      <c r="J28" s="286">
        <v>0</v>
      </c>
      <c r="K28" s="286">
        <v>0</v>
      </c>
      <c r="L28" s="286">
        <v>470</v>
      </c>
      <c r="M28" s="236">
        <f>SUM(E28:L28)</f>
        <v>8520</v>
      </c>
      <c r="N28" s="236">
        <f>M28*12</f>
        <v>102240</v>
      </c>
      <c r="O28" s="286">
        <v>9400</v>
      </c>
      <c r="P28" s="286">
        <v>0</v>
      </c>
      <c r="Q28" s="236">
        <f>SUM(N28:P28)</f>
        <v>111640</v>
      </c>
    </row>
    <row r="29" spans="1:17" ht="15">
      <c r="A29" s="115">
        <v>19</v>
      </c>
      <c r="B29" s="210" t="s">
        <v>368</v>
      </c>
      <c r="C29" s="209" t="s">
        <v>352</v>
      </c>
      <c r="D29" s="199" t="s">
        <v>772</v>
      </c>
      <c r="E29" s="286">
        <v>10220</v>
      </c>
      <c r="F29" s="286">
        <v>0</v>
      </c>
      <c r="G29" s="286">
        <v>4599</v>
      </c>
      <c r="H29" s="286">
        <v>700</v>
      </c>
      <c r="I29" s="286">
        <v>150</v>
      </c>
      <c r="J29" s="286">
        <v>75</v>
      </c>
      <c r="K29" s="286">
        <v>300</v>
      </c>
      <c r="L29" s="286">
        <v>1022</v>
      </c>
      <c r="M29" s="236">
        <f>SUM(E29:L29)</f>
        <v>17066</v>
      </c>
      <c r="N29" s="236">
        <f>M29*12</f>
        <v>204792</v>
      </c>
      <c r="O29" s="286">
        <v>20440</v>
      </c>
      <c r="P29" s="286">
        <v>10220</v>
      </c>
      <c r="Q29" s="236">
        <f>SUM(N29:P29)</f>
        <v>235452</v>
      </c>
    </row>
    <row r="30" spans="1:17" ht="15" customHeight="1">
      <c r="A30" s="420" t="s">
        <v>860</v>
      </c>
      <c r="B30" s="419"/>
      <c r="C30" s="419"/>
      <c r="D30" s="108"/>
      <c r="E30" s="288">
        <f>SUM(E27:E29)</f>
        <v>27880</v>
      </c>
      <c r="F30" s="288">
        <f aca="true" t="shared" si="4" ref="F30:Q30">SUM(F27:F29)</f>
        <v>0</v>
      </c>
      <c r="G30" s="288">
        <f t="shared" si="4"/>
        <v>7099</v>
      </c>
      <c r="H30" s="288">
        <f t="shared" si="4"/>
        <v>2100</v>
      </c>
      <c r="I30" s="288">
        <f t="shared" si="4"/>
        <v>300</v>
      </c>
      <c r="J30" s="288">
        <f t="shared" si="4"/>
        <v>75</v>
      </c>
      <c r="K30" s="288">
        <f t="shared" si="4"/>
        <v>300</v>
      </c>
      <c r="L30" s="288">
        <f t="shared" si="4"/>
        <v>2788</v>
      </c>
      <c r="M30" s="288">
        <f t="shared" si="4"/>
        <v>40542</v>
      </c>
      <c r="N30" s="288">
        <f t="shared" si="4"/>
        <v>486504</v>
      </c>
      <c r="O30" s="288">
        <f t="shared" si="4"/>
        <v>55760</v>
      </c>
      <c r="P30" s="288">
        <f t="shared" si="4"/>
        <v>10220</v>
      </c>
      <c r="Q30" s="288">
        <f t="shared" si="4"/>
        <v>552484</v>
      </c>
    </row>
    <row r="31" spans="1:17" ht="15.75">
      <c r="A31" s="27"/>
      <c r="B31" s="33"/>
      <c r="C31" s="211"/>
      <c r="D31" s="28"/>
      <c r="E31" s="289"/>
      <c r="F31" s="290"/>
      <c r="G31" s="290"/>
      <c r="H31" s="290"/>
      <c r="I31" s="290"/>
      <c r="J31" s="290"/>
      <c r="K31" s="290"/>
      <c r="L31" s="289"/>
      <c r="M31" s="290"/>
      <c r="N31" s="291"/>
      <c r="O31" s="291"/>
      <c r="P31" s="291"/>
      <c r="Q31" s="292"/>
    </row>
    <row r="32" spans="1:17" ht="17.25">
      <c r="A32" s="94" t="s">
        <v>195</v>
      </c>
      <c r="B32" s="208" t="s">
        <v>369</v>
      </c>
      <c r="C32" s="111"/>
      <c r="D32" s="221"/>
      <c r="E32" s="293"/>
      <c r="F32" s="293"/>
      <c r="G32" s="293"/>
      <c r="H32" s="293"/>
      <c r="I32" s="293"/>
      <c r="J32" s="293"/>
      <c r="K32" s="293"/>
      <c r="L32" s="293"/>
      <c r="M32" s="293"/>
      <c r="N32" s="294"/>
      <c r="O32" s="294"/>
      <c r="P32" s="295"/>
      <c r="Q32" s="296"/>
    </row>
    <row r="33" spans="1:17" ht="24">
      <c r="A33" s="109">
        <v>20</v>
      </c>
      <c r="B33" s="98" t="s">
        <v>370</v>
      </c>
      <c r="C33" s="109" t="s">
        <v>352</v>
      </c>
      <c r="D33" s="91" t="s">
        <v>782</v>
      </c>
      <c r="E33" s="286">
        <v>11105</v>
      </c>
      <c r="F33" s="286">
        <v>0</v>
      </c>
      <c r="G33" s="286">
        <v>4800</v>
      </c>
      <c r="H33" s="286">
        <v>700</v>
      </c>
      <c r="I33" s="286">
        <v>150</v>
      </c>
      <c r="J33" s="286">
        <v>125</v>
      </c>
      <c r="K33" s="286">
        <v>300</v>
      </c>
      <c r="L33" s="286">
        <v>1110</v>
      </c>
      <c r="M33" s="236">
        <f aca="true" t="shared" si="5" ref="M33:M40">SUM(E33:L33)</f>
        <v>18290</v>
      </c>
      <c r="N33" s="236">
        <f aca="true" t="shared" si="6" ref="N33:N40">M33*12</f>
        <v>219480</v>
      </c>
      <c r="O33" s="287">
        <v>22210</v>
      </c>
      <c r="P33" s="287">
        <v>0</v>
      </c>
      <c r="Q33" s="236">
        <f aca="true" t="shared" si="7" ref="Q33:Q40">SUM(N33:P33)</f>
        <v>241690</v>
      </c>
    </row>
    <row r="34" spans="1:17" ht="15">
      <c r="A34" s="109">
        <v>21</v>
      </c>
      <c r="B34" s="98" t="s">
        <v>371</v>
      </c>
      <c r="C34" s="109" t="s">
        <v>352</v>
      </c>
      <c r="D34" s="91" t="s">
        <v>772</v>
      </c>
      <c r="E34" s="286">
        <v>5900</v>
      </c>
      <c r="F34" s="286">
        <v>0</v>
      </c>
      <c r="G34" s="286">
        <v>2655</v>
      </c>
      <c r="H34" s="286">
        <v>700</v>
      </c>
      <c r="I34" s="286">
        <v>150</v>
      </c>
      <c r="J34" s="286">
        <v>125</v>
      </c>
      <c r="K34" s="286">
        <v>300</v>
      </c>
      <c r="L34" s="286">
        <v>590</v>
      </c>
      <c r="M34" s="236">
        <f t="shared" si="5"/>
        <v>10420</v>
      </c>
      <c r="N34" s="236">
        <f t="shared" si="6"/>
        <v>125040</v>
      </c>
      <c r="O34" s="287">
        <v>11800</v>
      </c>
      <c r="P34" s="287">
        <v>0</v>
      </c>
      <c r="Q34" s="236">
        <f t="shared" si="7"/>
        <v>136840</v>
      </c>
    </row>
    <row r="35" spans="1:17" ht="15">
      <c r="A35" s="109">
        <v>22</v>
      </c>
      <c r="B35" s="98" t="s">
        <v>372</v>
      </c>
      <c r="C35" s="109" t="s">
        <v>352</v>
      </c>
      <c r="D35" s="91" t="s">
        <v>772</v>
      </c>
      <c r="E35" s="286">
        <v>10220</v>
      </c>
      <c r="F35" s="286">
        <v>0</v>
      </c>
      <c r="G35" s="286">
        <v>4599</v>
      </c>
      <c r="H35" s="286">
        <v>700</v>
      </c>
      <c r="I35" s="286">
        <v>150</v>
      </c>
      <c r="J35" s="286">
        <v>125</v>
      </c>
      <c r="K35" s="286">
        <v>300</v>
      </c>
      <c r="L35" s="286">
        <v>1022</v>
      </c>
      <c r="M35" s="236">
        <f t="shared" si="5"/>
        <v>17116</v>
      </c>
      <c r="N35" s="236">
        <f t="shared" si="6"/>
        <v>205392</v>
      </c>
      <c r="O35" s="287">
        <v>20440</v>
      </c>
      <c r="P35" s="287">
        <v>10220</v>
      </c>
      <c r="Q35" s="236">
        <f t="shared" si="7"/>
        <v>236052</v>
      </c>
    </row>
    <row r="36" spans="1:17" ht="15">
      <c r="A36" s="109">
        <v>23</v>
      </c>
      <c r="B36" s="98" t="s">
        <v>372</v>
      </c>
      <c r="C36" s="109" t="s">
        <v>352</v>
      </c>
      <c r="D36" s="91" t="s">
        <v>772</v>
      </c>
      <c r="E36" s="286">
        <v>10220</v>
      </c>
      <c r="F36" s="286">
        <v>0</v>
      </c>
      <c r="G36" s="286">
        <v>4599</v>
      </c>
      <c r="H36" s="286">
        <v>700</v>
      </c>
      <c r="I36" s="286">
        <v>150</v>
      </c>
      <c r="J36" s="286">
        <v>125</v>
      </c>
      <c r="K36" s="286">
        <v>300</v>
      </c>
      <c r="L36" s="286">
        <v>1022</v>
      </c>
      <c r="M36" s="236">
        <f t="shared" si="5"/>
        <v>17116</v>
      </c>
      <c r="N36" s="236">
        <f t="shared" si="6"/>
        <v>205392</v>
      </c>
      <c r="O36" s="287">
        <v>20440</v>
      </c>
      <c r="P36" s="287">
        <v>10220</v>
      </c>
      <c r="Q36" s="236">
        <f t="shared" si="7"/>
        <v>236052</v>
      </c>
    </row>
    <row r="37" spans="1:17" ht="15">
      <c r="A37" s="109">
        <v>24</v>
      </c>
      <c r="B37" s="98" t="s">
        <v>372</v>
      </c>
      <c r="C37" s="109" t="s">
        <v>352</v>
      </c>
      <c r="D37" s="91" t="s">
        <v>772</v>
      </c>
      <c r="E37" s="286">
        <v>10220</v>
      </c>
      <c r="F37" s="286">
        <v>0</v>
      </c>
      <c r="G37" s="286">
        <v>4599</v>
      </c>
      <c r="H37" s="286">
        <v>700</v>
      </c>
      <c r="I37" s="286">
        <v>150</v>
      </c>
      <c r="J37" s="286">
        <v>125</v>
      </c>
      <c r="K37" s="286">
        <v>300</v>
      </c>
      <c r="L37" s="286">
        <v>1022</v>
      </c>
      <c r="M37" s="236">
        <f t="shared" si="5"/>
        <v>17116</v>
      </c>
      <c r="N37" s="236">
        <f t="shared" si="6"/>
        <v>205392</v>
      </c>
      <c r="O37" s="287">
        <v>20440</v>
      </c>
      <c r="P37" s="287">
        <v>10220</v>
      </c>
      <c r="Q37" s="236">
        <f t="shared" si="7"/>
        <v>236052</v>
      </c>
    </row>
    <row r="38" spans="1:17" ht="24">
      <c r="A38" s="109">
        <v>25</v>
      </c>
      <c r="B38" s="98" t="s">
        <v>372</v>
      </c>
      <c r="C38" s="109" t="s">
        <v>352</v>
      </c>
      <c r="D38" s="91" t="s">
        <v>775</v>
      </c>
      <c r="E38" s="286">
        <v>8820</v>
      </c>
      <c r="F38" s="286">
        <v>0</v>
      </c>
      <c r="G38" s="286">
        <v>3969</v>
      </c>
      <c r="H38" s="286">
        <v>700</v>
      </c>
      <c r="I38" s="286">
        <v>150</v>
      </c>
      <c r="J38" s="286">
        <v>125</v>
      </c>
      <c r="K38" s="286">
        <v>300</v>
      </c>
      <c r="L38" s="286">
        <v>882</v>
      </c>
      <c r="M38" s="236">
        <f t="shared" si="5"/>
        <v>14946</v>
      </c>
      <c r="N38" s="236">
        <f t="shared" si="6"/>
        <v>179352</v>
      </c>
      <c r="O38" s="287">
        <v>17640</v>
      </c>
      <c r="P38" s="287">
        <v>8820</v>
      </c>
      <c r="Q38" s="236">
        <f t="shared" si="7"/>
        <v>205812</v>
      </c>
    </row>
    <row r="39" spans="1:17" ht="15">
      <c r="A39" s="109">
        <v>26</v>
      </c>
      <c r="B39" s="98" t="s">
        <v>372</v>
      </c>
      <c r="C39" s="109" t="s">
        <v>352</v>
      </c>
      <c r="D39" s="91" t="s">
        <v>772</v>
      </c>
      <c r="E39" s="286">
        <v>8475</v>
      </c>
      <c r="F39" s="286">
        <v>0</v>
      </c>
      <c r="G39" s="286">
        <v>3813</v>
      </c>
      <c r="H39" s="286">
        <v>700</v>
      </c>
      <c r="I39" s="286">
        <v>150</v>
      </c>
      <c r="J39" s="286">
        <v>125</v>
      </c>
      <c r="K39" s="286">
        <v>300</v>
      </c>
      <c r="L39" s="286">
        <v>847</v>
      </c>
      <c r="M39" s="236">
        <f t="shared" si="5"/>
        <v>14410</v>
      </c>
      <c r="N39" s="236">
        <f t="shared" si="6"/>
        <v>172920</v>
      </c>
      <c r="O39" s="287">
        <v>16950</v>
      </c>
      <c r="P39" s="287">
        <v>8475</v>
      </c>
      <c r="Q39" s="236">
        <f t="shared" si="7"/>
        <v>198345</v>
      </c>
    </row>
    <row r="40" spans="1:17" ht="15">
      <c r="A40" s="109">
        <v>27</v>
      </c>
      <c r="B40" s="210" t="s">
        <v>373</v>
      </c>
      <c r="C40" s="109" t="s">
        <v>352</v>
      </c>
      <c r="D40" s="91" t="s">
        <v>776</v>
      </c>
      <c r="E40" s="286">
        <v>9055</v>
      </c>
      <c r="F40" s="286">
        <v>30</v>
      </c>
      <c r="G40" s="286">
        <v>4074</v>
      </c>
      <c r="H40" s="286">
        <v>700</v>
      </c>
      <c r="I40" s="286">
        <v>150</v>
      </c>
      <c r="J40" s="286">
        <v>125</v>
      </c>
      <c r="K40" s="286">
        <v>300</v>
      </c>
      <c r="L40" s="286">
        <v>905</v>
      </c>
      <c r="M40" s="236">
        <f t="shared" si="5"/>
        <v>15339</v>
      </c>
      <c r="N40" s="236">
        <f t="shared" si="6"/>
        <v>184068</v>
      </c>
      <c r="O40" s="287">
        <v>18110</v>
      </c>
      <c r="P40" s="287">
        <v>9055</v>
      </c>
      <c r="Q40" s="236">
        <f t="shared" si="7"/>
        <v>211233</v>
      </c>
    </row>
    <row r="41" spans="1:17" ht="15.75" customHeight="1">
      <c r="A41" s="420" t="s">
        <v>861</v>
      </c>
      <c r="B41" s="419"/>
      <c r="C41" s="419"/>
      <c r="D41" s="108"/>
      <c r="E41" s="321">
        <f>SUM(E33:E40)</f>
        <v>74015</v>
      </c>
      <c r="F41" s="321">
        <f aca="true" t="shared" si="8" ref="F41:Q41">SUM(F33:F40)</f>
        <v>30</v>
      </c>
      <c r="G41" s="321">
        <f t="shared" si="8"/>
        <v>33108</v>
      </c>
      <c r="H41" s="321">
        <f t="shared" si="8"/>
        <v>5600</v>
      </c>
      <c r="I41" s="321">
        <f t="shared" si="8"/>
        <v>1200</v>
      </c>
      <c r="J41" s="321">
        <f t="shared" si="8"/>
        <v>1000</v>
      </c>
      <c r="K41" s="321">
        <f t="shared" si="8"/>
        <v>2400</v>
      </c>
      <c r="L41" s="321">
        <f t="shared" si="8"/>
        <v>7400</v>
      </c>
      <c r="M41" s="321">
        <f t="shared" si="8"/>
        <v>124753</v>
      </c>
      <c r="N41" s="321">
        <f t="shared" si="8"/>
        <v>1497036</v>
      </c>
      <c r="O41" s="321">
        <f t="shared" si="8"/>
        <v>148030</v>
      </c>
      <c r="P41" s="321">
        <f t="shared" si="8"/>
        <v>57010</v>
      </c>
      <c r="Q41" s="321">
        <f t="shared" si="8"/>
        <v>1702076</v>
      </c>
    </row>
    <row r="42" spans="2:17" ht="15.75">
      <c r="B42" s="33"/>
      <c r="C42" s="33"/>
      <c r="D42" s="222"/>
      <c r="E42" s="37"/>
      <c r="F42" s="37"/>
      <c r="G42" s="305"/>
      <c r="H42" s="305"/>
      <c r="I42" s="305"/>
      <c r="J42" s="305"/>
      <c r="K42" s="305"/>
      <c r="L42" s="37"/>
      <c r="M42" s="305"/>
      <c r="N42" s="291"/>
      <c r="O42" s="291"/>
      <c r="P42" s="291"/>
      <c r="Q42" s="292"/>
    </row>
    <row r="43" spans="1:17" ht="17.25">
      <c r="A43" s="94" t="s">
        <v>201</v>
      </c>
      <c r="B43" s="212" t="s">
        <v>374</v>
      </c>
      <c r="C43" s="213"/>
      <c r="D43" s="223"/>
      <c r="E43" s="299"/>
      <c r="F43" s="299"/>
      <c r="G43" s="299"/>
      <c r="H43" s="299"/>
      <c r="I43" s="299"/>
      <c r="J43" s="299"/>
      <c r="K43" s="299"/>
      <c r="L43" s="299"/>
      <c r="M43" s="299"/>
      <c r="N43" s="303"/>
      <c r="O43" s="303"/>
      <c r="P43" s="304"/>
      <c r="Q43" s="296"/>
    </row>
    <row r="44" spans="1:17" ht="15">
      <c r="A44" s="378">
        <v>28</v>
      </c>
      <c r="B44" s="98" t="s">
        <v>375</v>
      </c>
      <c r="C44" s="109" t="s">
        <v>352</v>
      </c>
      <c r="D44" s="322" t="s">
        <v>778</v>
      </c>
      <c r="E44" s="286">
        <v>6975</v>
      </c>
      <c r="F44" s="286">
        <v>180</v>
      </c>
      <c r="G44" s="286">
        <v>3138</v>
      </c>
      <c r="H44" s="286">
        <v>700</v>
      </c>
      <c r="I44" s="286">
        <v>150</v>
      </c>
      <c r="J44" s="286">
        <v>75</v>
      </c>
      <c r="K44" s="286">
        <v>300</v>
      </c>
      <c r="L44" s="286">
        <v>697</v>
      </c>
      <c r="M44" s="236">
        <f>SUM(E44:L44)</f>
        <v>12215</v>
      </c>
      <c r="N44" s="287">
        <v>146580</v>
      </c>
      <c r="O44" s="287">
        <v>13950</v>
      </c>
      <c r="P44" s="287">
        <v>0</v>
      </c>
      <c r="Q44" s="236">
        <f>SUM(N44:P44)</f>
        <v>160530</v>
      </c>
    </row>
    <row r="45" spans="1:17" ht="15.75">
      <c r="A45" s="32"/>
      <c r="B45" s="32"/>
      <c r="C45" s="117"/>
      <c r="D45" s="224"/>
      <c r="E45" s="306"/>
      <c r="F45" s="307"/>
      <c r="G45" s="306"/>
      <c r="H45" s="306"/>
      <c r="I45" s="306"/>
      <c r="J45" s="306"/>
      <c r="K45" s="306"/>
      <c r="L45" s="308"/>
      <c r="M45" s="306"/>
      <c r="N45" s="309"/>
      <c r="O45" s="309"/>
      <c r="P45" s="309"/>
      <c r="Q45" s="310"/>
    </row>
    <row r="46" spans="1:17" ht="15.75">
      <c r="A46" s="94" t="s">
        <v>376</v>
      </c>
      <c r="B46" s="208" t="s">
        <v>208</v>
      </c>
      <c r="C46" s="111"/>
      <c r="D46" s="225"/>
      <c r="E46" s="311"/>
      <c r="F46" s="311"/>
      <c r="G46" s="311"/>
      <c r="H46" s="311"/>
      <c r="I46" s="311"/>
      <c r="J46" s="311"/>
      <c r="K46" s="311"/>
      <c r="L46" s="311"/>
      <c r="M46" s="311"/>
      <c r="N46" s="312"/>
      <c r="O46" s="312"/>
      <c r="P46" s="313"/>
      <c r="Q46" s="243"/>
    </row>
    <row r="47" spans="1:17" ht="15">
      <c r="A47" s="115">
        <v>29</v>
      </c>
      <c r="B47" s="104" t="s">
        <v>377</v>
      </c>
      <c r="C47" s="214" t="s">
        <v>352</v>
      </c>
      <c r="D47" s="323" t="s">
        <v>778</v>
      </c>
      <c r="E47" s="314">
        <v>6975</v>
      </c>
      <c r="F47" s="314">
        <v>200</v>
      </c>
      <c r="G47" s="315">
        <v>3138</v>
      </c>
      <c r="H47" s="315">
        <v>700</v>
      </c>
      <c r="I47" s="315">
        <v>150</v>
      </c>
      <c r="J47" s="315">
        <v>75</v>
      </c>
      <c r="K47" s="315">
        <v>300</v>
      </c>
      <c r="L47" s="288">
        <v>697</v>
      </c>
      <c r="M47" s="236">
        <f>SUM(E47:L47)</f>
        <v>12235</v>
      </c>
      <c r="N47" s="316">
        <v>146820</v>
      </c>
      <c r="O47" s="316">
        <v>13950</v>
      </c>
      <c r="P47" s="316">
        <v>0</v>
      </c>
      <c r="Q47" s="236">
        <f>SUM(N47:P47)</f>
        <v>160770</v>
      </c>
    </row>
    <row r="48" spans="1:17" ht="15.75">
      <c r="A48" s="31"/>
      <c r="B48" s="207"/>
      <c r="C48" s="215"/>
      <c r="D48" s="226"/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10"/>
    </row>
    <row r="49" spans="1:17" ht="15.75">
      <c r="A49" s="94" t="s">
        <v>378</v>
      </c>
      <c r="B49" s="208" t="s">
        <v>214</v>
      </c>
      <c r="C49" s="111"/>
      <c r="D49" s="227"/>
      <c r="E49" s="311"/>
      <c r="F49" s="311"/>
      <c r="G49" s="311"/>
      <c r="H49" s="311"/>
      <c r="I49" s="311"/>
      <c r="J49" s="311"/>
      <c r="K49" s="311"/>
      <c r="L49" s="311"/>
      <c r="M49" s="311"/>
      <c r="N49" s="312"/>
      <c r="O49" s="312"/>
      <c r="P49" s="313"/>
      <c r="Q49" s="243"/>
    </row>
    <row r="50" spans="1:17" ht="15">
      <c r="A50" s="378">
        <v>30</v>
      </c>
      <c r="B50" s="98" t="s">
        <v>379</v>
      </c>
      <c r="C50" s="109" t="s">
        <v>352</v>
      </c>
      <c r="D50" s="324" t="s">
        <v>775</v>
      </c>
      <c r="E50" s="286">
        <v>8530</v>
      </c>
      <c r="F50" s="286">
        <v>55</v>
      </c>
      <c r="G50" s="286">
        <v>3838</v>
      </c>
      <c r="H50" s="286">
        <v>700</v>
      </c>
      <c r="I50" s="286">
        <v>150</v>
      </c>
      <c r="J50" s="286">
        <v>75</v>
      </c>
      <c r="K50" s="286">
        <v>300</v>
      </c>
      <c r="L50" s="286">
        <v>853</v>
      </c>
      <c r="M50" s="236">
        <f aca="true" t="shared" si="9" ref="M50:M59">SUM(E50:L50)</f>
        <v>14501</v>
      </c>
      <c r="N50" s="287">
        <v>174012</v>
      </c>
      <c r="O50" s="287">
        <v>17060</v>
      </c>
      <c r="P50" s="287">
        <v>0</v>
      </c>
      <c r="Q50" s="236">
        <f aca="true" t="shared" si="10" ref="Q50:Q59">SUM(N50:P50)</f>
        <v>191072</v>
      </c>
    </row>
    <row r="51" spans="1:17" ht="15">
      <c r="A51" s="378">
        <v>31</v>
      </c>
      <c r="B51" s="98" t="s">
        <v>380</v>
      </c>
      <c r="C51" s="109" t="s">
        <v>352</v>
      </c>
      <c r="D51" s="324" t="s">
        <v>778</v>
      </c>
      <c r="E51" s="286">
        <v>7505</v>
      </c>
      <c r="F51" s="286">
        <v>215</v>
      </c>
      <c r="G51" s="286">
        <v>3377</v>
      </c>
      <c r="H51" s="286">
        <v>700</v>
      </c>
      <c r="I51" s="286">
        <v>150</v>
      </c>
      <c r="J51" s="286">
        <v>75</v>
      </c>
      <c r="K51" s="286">
        <v>300</v>
      </c>
      <c r="L51" s="286">
        <v>750</v>
      </c>
      <c r="M51" s="236">
        <f t="shared" si="9"/>
        <v>13072</v>
      </c>
      <c r="N51" s="287">
        <v>156864</v>
      </c>
      <c r="O51" s="287">
        <v>15010</v>
      </c>
      <c r="P51" s="287">
        <v>7505</v>
      </c>
      <c r="Q51" s="236">
        <f t="shared" si="10"/>
        <v>179379</v>
      </c>
    </row>
    <row r="52" spans="1:17" ht="15">
      <c r="A52" s="378">
        <v>32</v>
      </c>
      <c r="B52" s="98" t="s">
        <v>380</v>
      </c>
      <c r="C52" s="109" t="s">
        <v>352</v>
      </c>
      <c r="D52" s="324" t="s">
        <v>778</v>
      </c>
      <c r="E52" s="286">
        <v>7240</v>
      </c>
      <c r="F52" s="286">
        <v>30</v>
      </c>
      <c r="G52" s="286">
        <v>3258</v>
      </c>
      <c r="H52" s="286">
        <v>700</v>
      </c>
      <c r="I52" s="286">
        <v>150</v>
      </c>
      <c r="J52" s="286">
        <v>75</v>
      </c>
      <c r="K52" s="286">
        <v>300</v>
      </c>
      <c r="L52" s="286">
        <v>724</v>
      </c>
      <c r="M52" s="236">
        <f t="shared" si="9"/>
        <v>12477</v>
      </c>
      <c r="N52" s="287">
        <v>149724</v>
      </c>
      <c r="O52" s="287">
        <v>14480</v>
      </c>
      <c r="P52" s="287">
        <v>0</v>
      </c>
      <c r="Q52" s="236">
        <f t="shared" si="10"/>
        <v>164204</v>
      </c>
    </row>
    <row r="53" spans="1:17" ht="15">
      <c r="A53" s="378">
        <v>33</v>
      </c>
      <c r="B53" s="98" t="s">
        <v>380</v>
      </c>
      <c r="C53" s="109" t="s">
        <v>352</v>
      </c>
      <c r="D53" s="324" t="s">
        <v>778</v>
      </c>
      <c r="E53" s="286">
        <v>7240</v>
      </c>
      <c r="F53" s="286">
        <v>30</v>
      </c>
      <c r="G53" s="286">
        <v>3258</v>
      </c>
      <c r="H53" s="286">
        <v>700</v>
      </c>
      <c r="I53" s="286">
        <v>150</v>
      </c>
      <c r="J53" s="286">
        <v>75</v>
      </c>
      <c r="K53" s="286">
        <v>300</v>
      </c>
      <c r="L53" s="286">
        <v>724</v>
      </c>
      <c r="M53" s="236">
        <f t="shared" si="9"/>
        <v>12477</v>
      </c>
      <c r="N53" s="287">
        <v>149724</v>
      </c>
      <c r="O53" s="287">
        <v>14480</v>
      </c>
      <c r="P53" s="287">
        <v>0</v>
      </c>
      <c r="Q53" s="236">
        <f t="shared" si="10"/>
        <v>164204</v>
      </c>
    </row>
    <row r="54" spans="1:17" ht="15">
      <c r="A54" s="378">
        <v>34</v>
      </c>
      <c r="B54" s="98" t="s">
        <v>380</v>
      </c>
      <c r="C54" s="109" t="s">
        <v>352</v>
      </c>
      <c r="D54" s="324" t="s">
        <v>778</v>
      </c>
      <c r="E54" s="286">
        <v>7240</v>
      </c>
      <c r="F54" s="286">
        <v>30</v>
      </c>
      <c r="G54" s="286">
        <v>3258</v>
      </c>
      <c r="H54" s="286">
        <v>700</v>
      </c>
      <c r="I54" s="286">
        <v>150</v>
      </c>
      <c r="J54" s="286">
        <v>75</v>
      </c>
      <c r="K54" s="286">
        <v>300</v>
      </c>
      <c r="L54" s="286">
        <v>724</v>
      </c>
      <c r="M54" s="236">
        <f t="shared" si="9"/>
        <v>12477</v>
      </c>
      <c r="N54" s="287">
        <v>149724</v>
      </c>
      <c r="O54" s="287">
        <v>14480</v>
      </c>
      <c r="P54" s="287">
        <v>0</v>
      </c>
      <c r="Q54" s="236">
        <f t="shared" si="10"/>
        <v>164204</v>
      </c>
    </row>
    <row r="55" spans="1:17" ht="15">
      <c r="A55" s="378">
        <v>35</v>
      </c>
      <c r="B55" s="98" t="s">
        <v>380</v>
      </c>
      <c r="C55" s="109" t="s">
        <v>352</v>
      </c>
      <c r="D55" s="324" t="s">
        <v>778</v>
      </c>
      <c r="E55" s="286">
        <v>6975</v>
      </c>
      <c r="F55" s="286">
        <v>210</v>
      </c>
      <c r="G55" s="286">
        <v>3138</v>
      </c>
      <c r="H55" s="286">
        <v>700</v>
      </c>
      <c r="I55" s="286">
        <v>150</v>
      </c>
      <c r="J55" s="286">
        <v>75</v>
      </c>
      <c r="K55" s="286">
        <v>300</v>
      </c>
      <c r="L55" s="286">
        <v>697</v>
      </c>
      <c r="M55" s="236">
        <f t="shared" si="9"/>
        <v>12245</v>
      </c>
      <c r="N55" s="287">
        <v>146940</v>
      </c>
      <c r="O55" s="287">
        <v>13950</v>
      </c>
      <c r="P55" s="287">
        <v>0</v>
      </c>
      <c r="Q55" s="236">
        <f t="shared" si="10"/>
        <v>160890</v>
      </c>
    </row>
    <row r="56" spans="1:17" ht="15">
      <c r="A56" s="378">
        <v>36</v>
      </c>
      <c r="B56" s="98" t="s">
        <v>380</v>
      </c>
      <c r="C56" s="109" t="s">
        <v>352</v>
      </c>
      <c r="D56" s="324" t="s">
        <v>778</v>
      </c>
      <c r="E56" s="286">
        <v>6975</v>
      </c>
      <c r="F56" s="286">
        <v>70</v>
      </c>
      <c r="G56" s="286">
        <v>3138</v>
      </c>
      <c r="H56" s="286">
        <v>700</v>
      </c>
      <c r="I56" s="286">
        <v>150</v>
      </c>
      <c r="J56" s="286">
        <v>75</v>
      </c>
      <c r="K56" s="286">
        <v>300</v>
      </c>
      <c r="L56" s="286">
        <v>697</v>
      </c>
      <c r="M56" s="236">
        <f t="shared" si="9"/>
        <v>12105</v>
      </c>
      <c r="N56" s="287">
        <v>145260</v>
      </c>
      <c r="O56" s="287">
        <v>13950</v>
      </c>
      <c r="P56" s="287">
        <v>6975</v>
      </c>
      <c r="Q56" s="236">
        <f t="shared" si="10"/>
        <v>166185</v>
      </c>
    </row>
    <row r="57" spans="1:17" ht="15">
      <c r="A57" s="378">
        <v>37</v>
      </c>
      <c r="B57" s="98" t="s">
        <v>380</v>
      </c>
      <c r="C57" s="109" t="s">
        <v>352</v>
      </c>
      <c r="D57" s="324" t="s">
        <v>778</v>
      </c>
      <c r="E57" s="286">
        <v>6975</v>
      </c>
      <c r="F57" s="286">
        <v>90</v>
      </c>
      <c r="G57" s="286">
        <v>3138</v>
      </c>
      <c r="H57" s="286">
        <v>700</v>
      </c>
      <c r="I57" s="286">
        <v>150</v>
      </c>
      <c r="J57" s="286">
        <v>75</v>
      </c>
      <c r="K57" s="286">
        <v>300</v>
      </c>
      <c r="L57" s="286">
        <v>697</v>
      </c>
      <c r="M57" s="236">
        <f t="shared" si="9"/>
        <v>12125</v>
      </c>
      <c r="N57" s="287">
        <v>145500</v>
      </c>
      <c r="O57" s="287">
        <v>13950</v>
      </c>
      <c r="P57" s="287">
        <v>6975</v>
      </c>
      <c r="Q57" s="236">
        <f t="shared" si="10"/>
        <v>166425</v>
      </c>
    </row>
    <row r="58" spans="1:17" ht="15">
      <c r="A58" s="378">
        <v>38</v>
      </c>
      <c r="B58" s="98" t="s">
        <v>380</v>
      </c>
      <c r="C58" s="109" t="s">
        <v>381</v>
      </c>
      <c r="D58" s="324" t="s">
        <v>777</v>
      </c>
      <c r="E58" s="286">
        <v>6975</v>
      </c>
      <c r="F58" s="286">
        <v>200</v>
      </c>
      <c r="G58" s="286">
        <v>3138</v>
      </c>
      <c r="H58" s="286">
        <v>700</v>
      </c>
      <c r="I58" s="286">
        <v>150</v>
      </c>
      <c r="J58" s="286">
        <v>75</v>
      </c>
      <c r="K58" s="286">
        <v>300</v>
      </c>
      <c r="L58" s="286">
        <v>697</v>
      </c>
      <c r="M58" s="236">
        <f t="shared" si="9"/>
        <v>12235</v>
      </c>
      <c r="N58" s="287">
        <v>146820</v>
      </c>
      <c r="O58" s="287">
        <v>13950</v>
      </c>
      <c r="P58" s="287">
        <v>0</v>
      </c>
      <c r="Q58" s="236">
        <f t="shared" si="10"/>
        <v>160770</v>
      </c>
    </row>
    <row r="59" spans="1:17" ht="15">
      <c r="A59" s="378">
        <v>39</v>
      </c>
      <c r="B59" s="98" t="s">
        <v>380</v>
      </c>
      <c r="C59" s="109" t="s">
        <v>381</v>
      </c>
      <c r="D59" s="324" t="s">
        <v>780</v>
      </c>
      <c r="E59" s="286">
        <v>4100</v>
      </c>
      <c r="F59" s="286">
        <v>0</v>
      </c>
      <c r="G59" s="286">
        <v>2500</v>
      </c>
      <c r="H59" s="286">
        <v>700</v>
      </c>
      <c r="I59" s="286">
        <v>150</v>
      </c>
      <c r="J59" s="286">
        <v>75</v>
      </c>
      <c r="K59" s="286">
        <v>0</v>
      </c>
      <c r="L59" s="286">
        <v>410</v>
      </c>
      <c r="M59" s="236">
        <f t="shared" si="9"/>
        <v>7935</v>
      </c>
      <c r="N59" s="287">
        <v>95220</v>
      </c>
      <c r="O59" s="287">
        <v>8200</v>
      </c>
      <c r="P59" s="287">
        <v>0</v>
      </c>
      <c r="Q59" s="236">
        <f t="shared" si="10"/>
        <v>103420</v>
      </c>
    </row>
    <row r="60" spans="1:17" ht="15" customHeight="1">
      <c r="A60" s="420" t="s">
        <v>863</v>
      </c>
      <c r="B60" s="419"/>
      <c r="C60" s="430"/>
      <c r="D60" s="229"/>
      <c r="E60" s="321">
        <f>SUM(E50:E59)</f>
        <v>69755</v>
      </c>
      <c r="F60" s="321">
        <f aca="true" t="shared" si="11" ref="F60:Q60">SUM(F50:F59)</f>
        <v>930</v>
      </c>
      <c r="G60" s="321">
        <f t="shared" si="11"/>
        <v>32041</v>
      </c>
      <c r="H60" s="321">
        <f t="shared" si="11"/>
        <v>7000</v>
      </c>
      <c r="I60" s="321">
        <f t="shared" si="11"/>
        <v>1500</v>
      </c>
      <c r="J60" s="321">
        <f t="shared" si="11"/>
        <v>750</v>
      </c>
      <c r="K60" s="321">
        <f t="shared" si="11"/>
        <v>2700</v>
      </c>
      <c r="L60" s="321">
        <f t="shared" si="11"/>
        <v>6973</v>
      </c>
      <c r="M60" s="321">
        <f t="shared" si="11"/>
        <v>121649</v>
      </c>
      <c r="N60" s="321">
        <f t="shared" si="11"/>
        <v>1459788</v>
      </c>
      <c r="O60" s="321">
        <f t="shared" si="11"/>
        <v>139510</v>
      </c>
      <c r="P60" s="321">
        <f t="shared" si="11"/>
        <v>21455</v>
      </c>
      <c r="Q60" s="321">
        <f t="shared" si="11"/>
        <v>1620753</v>
      </c>
    </row>
    <row r="61" spans="1:17" ht="15.75">
      <c r="A61" s="117"/>
      <c r="B61" s="117"/>
      <c r="C61" s="117"/>
      <c r="D61" s="290"/>
      <c r="E61" s="306"/>
      <c r="F61" s="306"/>
      <c r="G61" s="306"/>
      <c r="H61" s="306"/>
      <c r="I61" s="306"/>
      <c r="J61" s="306"/>
      <c r="K61" s="307"/>
      <c r="L61" s="306"/>
      <c r="M61" s="306"/>
      <c r="N61" s="306"/>
      <c r="O61" s="309"/>
      <c r="P61" s="309"/>
      <c r="Q61" s="310"/>
    </row>
    <row r="62" spans="1:17" ht="15.75">
      <c r="A62" s="94" t="s">
        <v>382</v>
      </c>
      <c r="B62" s="208" t="s">
        <v>383</v>
      </c>
      <c r="C62" s="111"/>
      <c r="D62" s="325"/>
      <c r="E62" s="311"/>
      <c r="F62" s="311"/>
      <c r="G62" s="311"/>
      <c r="H62" s="311"/>
      <c r="I62" s="311"/>
      <c r="J62" s="311"/>
      <c r="K62" s="311"/>
      <c r="L62" s="311"/>
      <c r="M62" s="311"/>
      <c r="N62" s="311"/>
      <c r="O62" s="312"/>
      <c r="P62" s="313"/>
      <c r="Q62" s="243"/>
    </row>
    <row r="63" spans="1:17" ht="15">
      <c r="A63" s="115">
        <v>40</v>
      </c>
      <c r="B63" s="106" t="s">
        <v>384</v>
      </c>
      <c r="C63" s="109" t="s">
        <v>352</v>
      </c>
      <c r="D63" s="242" t="s">
        <v>777</v>
      </c>
      <c r="E63" s="286">
        <v>5940</v>
      </c>
      <c r="F63" s="286">
        <v>60</v>
      </c>
      <c r="G63" s="286">
        <v>2673</v>
      </c>
      <c r="H63" s="286">
        <v>700</v>
      </c>
      <c r="I63" s="286">
        <v>150</v>
      </c>
      <c r="J63" s="286">
        <v>75</v>
      </c>
      <c r="K63" s="286">
        <v>200</v>
      </c>
      <c r="L63" s="286">
        <v>594</v>
      </c>
      <c r="M63" s="236">
        <f>SUM(E63:L63)</f>
        <v>10392</v>
      </c>
      <c r="N63" s="286">
        <v>123804</v>
      </c>
      <c r="O63" s="287">
        <v>11880</v>
      </c>
      <c r="P63" s="287">
        <v>0</v>
      </c>
      <c r="Q63" s="236">
        <f>SUM(N63:P63)</f>
        <v>135684</v>
      </c>
    </row>
    <row r="64" spans="1:17" ht="15.75">
      <c r="A64" s="30"/>
      <c r="B64" s="30"/>
      <c r="C64" s="216"/>
      <c r="D64" s="326"/>
      <c r="E64" s="317"/>
      <c r="F64" s="317"/>
      <c r="G64" s="317"/>
      <c r="H64" s="317"/>
      <c r="I64" s="317"/>
      <c r="J64" s="317"/>
      <c r="K64" s="317"/>
      <c r="L64" s="317"/>
      <c r="M64" s="317"/>
      <c r="N64" s="317"/>
      <c r="O64" s="309"/>
      <c r="P64" s="309"/>
      <c r="Q64" s="310"/>
    </row>
    <row r="65" spans="1:17" ht="15.75">
      <c r="A65" s="94" t="s">
        <v>385</v>
      </c>
      <c r="B65" s="208" t="s">
        <v>386</v>
      </c>
      <c r="C65" s="111"/>
      <c r="D65" s="325"/>
      <c r="E65" s="311"/>
      <c r="F65" s="311"/>
      <c r="G65" s="311"/>
      <c r="H65" s="311"/>
      <c r="I65" s="311"/>
      <c r="J65" s="311"/>
      <c r="K65" s="311"/>
      <c r="L65" s="311"/>
      <c r="M65" s="311"/>
      <c r="N65" s="312"/>
      <c r="O65" s="312"/>
      <c r="P65" s="313"/>
      <c r="Q65" s="243"/>
    </row>
    <row r="66" spans="1:17" ht="15">
      <c r="A66" s="378"/>
      <c r="B66" s="107" t="s">
        <v>387</v>
      </c>
      <c r="C66" s="109" t="s">
        <v>388</v>
      </c>
      <c r="D66" s="392" t="s">
        <v>783</v>
      </c>
      <c r="E66" s="286">
        <v>4000</v>
      </c>
      <c r="F66" s="286">
        <v>0</v>
      </c>
      <c r="G66" s="286">
        <v>0</v>
      </c>
      <c r="H66" s="286">
        <v>0</v>
      </c>
      <c r="I66" s="286">
        <v>0</v>
      </c>
      <c r="J66" s="286">
        <v>0</v>
      </c>
      <c r="K66" s="286">
        <v>0</v>
      </c>
      <c r="L66" s="286">
        <v>0</v>
      </c>
      <c r="M66" s="236">
        <f>SUM(E66:L66)</f>
        <v>4000</v>
      </c>
      <c r="N66" s="287">
        <v>48000</v>
      </c>
      <c r="O66" s="287">
        <v>0</v>
      </c>
      <c r="P66" s="287">
        <v>0</v>
      </c>
      <c r="Q66" s="236">
        <f>SUM(N66:P66)</f>
        <v>48000</v>
      </c>
    </row>
    <row r="67" spans="1:17" ht="15">
      <c r="A67" s="378">
        <v>41</v>
      </c>
      <c r="B67" s="98" t="s">
        <v>389</v>
      </c>
      <c r="C67" s="109" t="s">
        <v>352</v>
      </c>
      <c r="D67" s="392" t="s">
        <v>784</v>
      </c>
      <c r="E67" s="286">
        <v>0</v>
      </c>
      <c r="F67" s="286">
        <v>0</v>
      </c>
      <c r="G67" s="286">
        <v>0</v>
      </c>
      <c r="H67" s="286">
        <v>0</v>
      </c>
      <c r="I67" s="286">
        <v>0</v>
      </c>
      <c r="J67" s="286">
        <v>0</v>
      </c>
      <c r="K67" s="286">
        <v>0</v>
      </c>
      <c r="L67" s="286">
        <v>0</v>
      </c>
      <c r="M67" s="236">
        <f>SUM(E67:L67)</f>
        <v>0</v>
      </c>
      <c r="N67" s="287">
        <v>0</v>
      </c>
      <c r="O67" s="287">
        <v>0</v>
      </c>
      <c r="P67" s="287">
        <v>0</v>
      </c>
      <c r="Q67" s="236">
        <f>SUM(N67:P67)</f>
        <v>0</v>
      </c>
    </row>
    <row r="68" spans="1:17" ht="15">
      <c r="A68" s="378">
        <v>42</v>
      </c>
      <c r="B68" s="98" t="s">
        <v>390</v>
      </c>
      <c r="C68" s="109" t="s">
        <v>352</v>
      </c>
      <c r="D68" s="392" t="s">
        <v>784</v>
      </c>
      <c r="E68" s="286">
        <v>0</v>
      </c>
      <c r="F68" s="286">
        <v>0</v>
      </c>
      <c r="G68" s="286">
        <v>0</v>
      </c>
      <c r="H68" s="286">
        <v>0</v>
      </c>
      <c r="I68" s="286">
        <v>0</v>
      </c>
      <c r="J68" s="286">
        <v>0</v>
      </c>
      <c r="K68" s="286">
        <v>0</v>
      </c>
      <c r="L68" s="286">
        <v>0</v>
      </c>
      <c r="M68" s="236">
        <f>SUM(E68:L68)</f>
        <v>0</v>
      </c>
      <c r="N68" s="287">
        <v>0</v>
      </c>
      <c r="O68" s="287">
        <v>0</v>
      </c>
      <c r="P68" s="287">
        <v>0</v>
      </c>
      <c r="Q68" s="236">
        <f>SUM(N68:P68)</f>
        <v>0</v>
      </c>
    </row>
    <row r="69" spans="1:17" ht="15">
      <c r="A69" s="378">
        <v>43</v>
      </c>
      <c r="B69" s="98" t="s">
        <v>391</v>
      </c>
      <c r="C69" s="109" t="s">
        <v>352</v>
      </c>
      <c r="D69" s="392" t="s">
        <v>778</v>
      </c>
      <c r="E69" s="286">
        <v>6975</v>
      </c>
      <c r="F69" s="286">
        <v>200</v>
      </c>
      <c r="G69" s="286">
        <v>3138</v>
      </c>
      <c r="H69" s="286">
        <v>700</v>
      </c>
      <c r="I69" s="286">
        <v>150</v>
      </c>
      <c r="J69" s="286">
        <v>75</v>
      </c>
      <c r="K69" s="286">
        <v>0</v>
      </c>
      <c r="L69" s="286">
        <v>697</v>
      </c>
      <c r="M69" s="236">
        <f>SUM(E69:L69)</f>
        <v>11935</v>
      </c>
      <c r="N69" s="287">
        <v>145620</v>
      </c>
      <c r="O69" s="287">
        <v>13950</v>
      </c>
      <c r="P69" s="287">
        <v>0</v>
      </c>
      <c r="Q69" s="236">
        <f>SUM(N69:P69)</f>
        <v>159570</v>
      </c>
    </row>
    <row r="70" spans="1:17" ht="15">
      <c r="A70" s="378">
        <v>44</v>
      </c>
      <c r="B70" s="98" t="s">
        <v>392</v>
      </c>
      <c r="C70" s="109" t="s">
        <v>352</v>
      </c>
      <c r="D70" s="392" t="s">
        <v>780</v>
      </c>
      <c r="E70" s="286">
        <v>0</v>
      </c>
      <c r="F70" s="286">
        <v>0</v>
      </c>
      <c r="G70" s="286">
        <v>0</v>
      </c>
      <c r="H70" s="286">
        <v>0</v>
      </c>
      <c r="I70" s="286">
        <v>0</v>
      </c>
      <c r="J70" s="286">
        <v>0</v>
      </c>
      <c r="K70" s="286">
        <v>0</v>
      </c>
      <c r="L70" s="286">
        <v>0</v>
      </c>
      <c r="M70" s="236">
        <f>SUM(E70:L70)</f>
        <v>0</v>
      </c>
      <c r="N70" s="287">
        <v>0</v>
      </c>
      <c r="O70" s="287">
        <v>0</v>
      </c>
      <c r="P70" s="287">
        <v>0</v>
      </c>
      <c r="Q70" s="236">
        <f>SUM(N70:P70)</f>
        <v>0</v>
      </c>
    </row>
    <row r="71" spans="1:17" ht="15">
      <c r="A71" s="420" t="s">
        <v>864</v>
      </c>
      <c r="B71" s="419"/>
      <c r="C71" s="430"/>
      <c r="D71" s="328"/>
      <c r="E71" s="321">
        <f>SUM(E66:E70)</f>
        <v>10975</v>
      </c>
      <c r="F71" s="321">
        <f aca="true" t="shared" si="12" ref="F71:Q71">SUM(F66:F70)</f>
        <v>200</v>
      </c>
      <c r="G71" s="321">
        <f t="shared" si="12"/>
        <v>3138</v>
      </c>
      <c r="H71" s="321">
        <f t="shared" si="12"/>
        <v>700</v>
      </c>
      <c r="I71" s="321">
        <f t="shared" si="12"/>
        <v>150</v>
      </c>
      <c r="J71" s="321">
        <f t="shared" si="12"/>
        <v>75</v>
      </c>
      <c r="K71" s="321">
        <f t="shared" si="12"/>
        <v>0</v>
      </c>
      <c r="L71" s="321">
        <f t="shared" si="12"/>
        <v>697</v>
      </c>
      <c r="M71" s="321">
        <f t="shared" si="12"/>
        <v>15935</v>
      </c>
      <c r="N71" s="321">
        <f t="shared" si="12"/>
        <v>193620</v>
      </c>
      <c r="O71" s="321">
        <f t="shared" si="12"/>
        <v>13950</v>
      </c>
      <c r="P71" s="321">
        <f t="shared" si="12"/>
        <v>0</v>
      </c>
      <c r="Q71" s="321">
        <f t="shared" si="12"/>
        <v>207570</v>
      </c>
    </row>
    <row r="72" spans="1:17" ht="15.75">
      <c r="A72" s="31"/>
      <c r="B72" s="207"/>
      <c r="C72" s="215"/>
      <c r="D72" s="329"/>
      <c r="E72" s="309"/>
      <c r="F72" s="309"/>
      <c r="G72" s="309"/>
      <c r="H72" s="309"/>
      <c r="I72" s="309"/>
      <c r="J72" s="309"/>
      <c r="K72" s="309"/>
      <c r="L72" s="309"/>
      <c r="M72" s="309"/>
      <c r="N72" s="309"/>
      <c r="O72" s="309"/>
      <c r="P72" s="309"/>
      <c r="Q72" s="310"/>
    </row>
    <row r="73" spans="1:17" ht="15" customHeight="1">
      <c r="A73" s="94" t="s">
        <v>235</v>
      </c>
      <c r="B73" s="212" t="s">
        <v>236</v>
      </c>
      <c r="C73" s="213"/>
      <c r="D73" s="330"/>
      <c r="E73" s="318"/>
      <c r="F73" s="318"/>
      <c r="G73" s="318"/>
      <c r="H73" s="318"/>
      <c r="I73" s="318"/>
      <c r="J73" s="318"/>
      <c r="K73" s="318"/>
      <c r="L73" s="318"/>
      <c r="M73" s="318"/>
      <c r="N73" s="319"/>
      <c r="O73" s="319"/>
      <c r="P73" s="320"/>
      <c r="Q73" s="243"/>
    </row>
    <row r="74" spans="1:17" ht="15">
      <c r="A74" s="378">
        <v>45</v>
      </c>
      <c r="B74" s="98" t="s">
        <v>393</v>
      </c>
      <c r="C74" s="109" t="s">
        <v>352</v>
      </c>
      <c r="D74" s="242" t="s">
        <v>785</v>
      </c>
      <c r="E74" s="286">
        <v>0</v>
      </c>
      <c r="F74" s="286">
        <v>0</v>
      </c>
      <c r="G74" s="286">
        <v>0</v>
      </c>
      <c r="H74" s="286">
        <v>0</v>
      </c>
      <c r="I74" s="286">
        <v>0</v>
      </c>
      <c r="J74" s="286">
        <v>0</v>
      </c>
      <c r="K74" s="286">
        <v>0</v>
      </c>
      <c r="L74" s="286">
        <v>0</v>
      </c>
      <c r="M74" s="236">
        <v>13100</v>
      </c>
      <c r="N74" s="287">
        <f>M74*2</f>
        <v>26200</v>
      </c>
      <c r="O74" s="287">
        <v>0</v>
      </c>
      <c r="P74" s="287">
        <v>0</v>
      </c>
      <c r="Q74" s="236">
        <v>26200</v>
      </c>
    </row>
    <row r="75" spans="1:17" ht="15">
      <c r="A75" s="378">
        <v>46</v>
      </c>
      <c r="B75" s="98" t="s">
        <v>394</v>
      </c>
      <c r="C75" s="109" t="s">
        <v>352</v>
      </c>
      <c r="D75" s="242" t="s">
        <v>775</v>
      </c>
      <c r="E75" s="286">
        <v>7890</v>
      </c>
      <c r="F75" s="286">
        <v>30</v>
      </c>
      <c r="G75" s="286">
        <v>3550</v>
      </c>
      <c r="H75" s="286">
        <v>700</v>
      </c>
      <c r="I75" s="286">
        <v>150</v>
      </c>
      <c r="J75" s="286">
        <v>0</v>
      </c>
      <c r="K75" s="286">
        <v>300</v>
      </c>
      <c r="L75" s="286">
        <v>789</v>
      </c>
      <c r="M75" s="236">
        <f aca="true" t="shared" si="13" ref="M75:M85">SUM(E75:L75)</f>
        <v>13409</v>
      </c>
      <c r="N75" s="287">
        <v>160908</v>
      </c>
      <c r="O75" s="287">
        <v>15780</v>
      </c>
      <c r="P75" s="287">
        <v>7890</v>
      </c>
      <c r="Q75" s="236">
        <f aca="true" t="shared" si="14" ref="Q75:Q85">SUM(N75:P75)</f>
        <v>184578</v>
      </c>
    </row>
    <row r="76" spans="1:17" ht="15">
      <c r="A76" s="378">
        <v>47</v>
      </c>
      <c r="B76" s="98" t="s">
        <v>874</v>
      </c>
      <c r="C76" s="109" t="s">
        <v>352</v>
      </c>
      <c r="D76" s="242" t="s">
        <v>778</v>
      </c>
      <c r="E76" s="286">
        <v>0</v>
      </c>
      <c r="F76" s="286">
        <v>0</v>
      </c>
      <c r="G76" s="286">
        <v>0</v>
      </c>
      <c r="H76" s="286">
        <v>0</v>
      </c>
      <c r="I76" s="286">
        <v>0</v>
      </c>
      <c r="J76" s="286">
        <v>0</v>
      </c>
      <c r="K76" s="286">
        <v>0</v>
      </c>
      <c r="L76" s="286">
        <v>0</v>
      </c>
      <c r="M76" s="236">
        <f t="shared" si="13"/>
        <v>0</v>
      </c>
      <c r="N76" s="287">
        <v>0</v>
      </c>
      <c r="O76" s="287">
        <v>0</v>
      </c>
      <c r="P76" s="287">
        <v>0</v>
      </c>
      <c r="Q76" s="236">
        <f t="shared" si="14"/>
        <v>0</v>
      </c>
    </row>
    <row r="77" spans="1:17" ht="15">
      <c r="A77" s="378">
        <v>48</v>
      </c>
      <c r="B77" s="98" t="s">
        <v>395</v>
      </c>
      <c r="C77" s="109" t="s">
        <v>352</v>
      </c>
      <c r="D77" s="242" t="s">
        <v>778</v>
      </c>
      <c r="E77" s="286">
        <v>0</v>
      </c>
      <c r="F77" s="286">
        <v>0</v>
      </c>
      <c r="G77" s="286">
        <v>0</v>
      </c>
      <c r="H77" s="286">
        <v>0</v>
      </c>
      <c r="I77" s="286">
        <v>0</v>
      </c>
      <c r="J77" s="286">
        <v>0</v>
      </c>
      <c r="K77" s="286">
        <v>0</v>
      </c>
      <c r="L77" s="286">
        <v>0</v>
      </c>
      <c r="M77" s="236">
        <f t="shared" si="13"/>
        <v>0</v>
      </c>
      <c r="N77" s="287">
        <v>0</v>
      </c>
      <c r="O77" s="287">
        <v>0</v>
      </c>
      <c r="P77" s="287">
        <v>0</v>
      </c>
      <c r="Q77" s="236">
        <f t="shared" si="14"/>
        <v>0</v>
      </c>
    </row>
    <row r="78" spans="1:17" ht="15">
      <c r="A78" s="378">
        <v>49</v>
      </c>
      <c r="B78" s="98" t="s">
        <v>396</v>
      </c>
      <c r="C78" s="109" t="s">
        <v>352</v>
      </c>
      <c r="D78" s="242" t="s">
        <v>775</v>
      </c>
      <c r="E78" s="286">
        <v>6930</v>
      </c>
      <c r="F78" s="286">
        <v>255</v>
      </c>
      <c r="G78" s="286">
        <v>3118</v>
      </c>
      <c r="H78" s="286">
        <v>700</v>
      </c>
      <c r="I78" s="286">
        <v>150</v>
      </c>
      <c r="J78" s="286">
        <v>75</v>
      </c>
      <c r="K78" s="286">
        <v>200</v>
      </c>
      <c r="L78" s="286">
        <v>693</v>
      </c>
      <c r="M78" s="236">
        <f t="shared" si="13"/>
        <v>12121</v>
      </c>
      <c r="N78" s="287">
        <v>145452</v>
      </c>
      <c r="O78" s="287">
        <v>13860</v>
      </c>
      <c r="P78" s="287">
        <v>0</v>
      </c>
      <c r="Q78" s="236">
        <f t="shared" si="14"/>
        <v>159312</v>
      </c>
    </row>
    <row r="79" spans="1:17" ht="15">
      <c r="A79" s="378">
        <v>50</v>
      </c>
      <c r="B79" s="98" t="s">
        <v>396</v>
      </c>
      <c r="C79" s="109" t="s">
        <v>352</v>
      </c>
      <c r="D79" s="242" t="s">
        <v>774</v>
      </c>
      <c r="E79" s="286">
        <v>6555</v>
      </c>
      <c r="F79" s="286">
        <v>105</v>
      </c>
      <c r="G79" s="286">
        <v>2950</v>
      </c>
      <c r="H79" s="286">
        <v>700</v>
      </c>
      <c r="I79" s="286">
        <v>150</v>
      </c>
      <c r="J79" s="286">
        <v>75</v>
      </c>
      <c r="K79" s="286">
        <v>0</v>
      </c>
      <c r="L79" s="286">
        <v>655</v>
      </c>
      <c r="M79" s="236">
        <f t="shared" si="13"/>
        <v>11190</v>
      </c>
      <c r="N79" s="287">
        <v>134280</v>
      </c>
      <c r="O79" s="287">
        <v>13110</v>
      </c>
      <c r="P79" s="287">
        <v>0</v>
      </c>
      <c r="Q79" s="236">
        <f t="shared" si="14"/>
        <v>147390</v>
      </c>
    </row>
    <row r="80" spans="1:17" ht="15">
      <c r="A80" s="378">
        <v>51</v>
      </c>
      <c r="B80" s="98" t="s">
        <v>396</v>
      </c>
      <c r="C80" s="109" t="s">
        <v>352</v>
      </c>
      <c r="D80" s="242" t="s">
        <v>776</v>
      </c>
      <c r="E80" s="286">
        <v>8130</v>
      </c>
      <c r="F80" s="286">
        <v>130</v>
      </c>
      <c r="G80" s="286">
        <v>3658</v>
      </c>
      <c r="H80" s="286">
        <v>700</v>
      </c>
      <c r="I80" s="286">
        <v>150</v>
      </c>
      <c r="J80" s="286">
        <v>75</v>
      </c>
      <c r="K80" s="286">
        <v>200</v>
      </c>
      <c r="L80" s="286">
        <v>813</v>
      </c>
      <c r="M80" s="236">
        <f t="shared" si="13"/>
        <v>13856</v>
      </c>
      <c r="N80" s="287">
        <v>166272</v>
      </c>
      <c r="O80" s="287">
        <v>16260</v>
      </c>
      <c r="P80" s="287">
        <v>0</v>
      </c>
      <c r="Q80" s="236">
        <f t="shared" si="14"/>
        <v>182532</v>
      </c>
    </row>
    <row r="81" spans="1:17" ht="15">
      <c r="A81" s="378">
        <v>52</v>
      </c>
      <c r="B81" s="98" t="s">
        <v>397</v>
      </c>
      <c r="C81" s="109" t="s">
        <v>352</v>
      </c>
      <c r="D81" s="242" t="s">
        <v>778</v>
      </c>
      <c r="E81" s="286">
        <v>7240</v>
      </c>
      <c r="F81" s="286">
        <v>30</v>
      </c>
      <c r="G81" s="286">
        <v>3258</v>
      </c>
      <c r="H81" s="286">
        <v>700</v>
      </c>
      <c r="I81" s="286">
        <v>150</v>
      </c>
      <c r="J81" s="286">
        <v>75</v>
      </c>
      <c r="K81" s="286">
        <v>300</v>
      </c>
      <c r="L81" s="286">
        <v>724</v>
      </c>
      <c r="M81" s="236">
        <f t="shared" si="13"/>
        <v>12477</v>
      </c>
      <c r="N81" s="287">
        <v>149724</v>
      </c>
      <c r="O81" s="287">
        <v>14480</v>
      </c>
      <c r="P81" s="287">
        <v>0</v>
      </c>
      <c r="Q81" s="236">
        <f t="shared" si="14"/>
        <v>164204</v>
      </c>
    </row>
    <row r="82" spans="1:17" ht="15">
      <c r="A82" s="378">
        <v>53</v>
      </c>
      <c r="B82" s="98" t="s">
        <v>398</v>
      </c>
      <c r="C82" s="109" t="s">
        <v>352</v>
      </c>
      <c r="D82" s="242" t="s">
        <v>778</v>
      </c>
      <c r="E82" s="286">
        <v>6975</v>
      </c>
      <c r="F82" s="286">
        <v>200</v>
      </c>
      <c r="G82" s="286">
        <v>3138</v>
      </c>
      <c r="H82" s="286">
        <v>700</v>
      </c>
      <c r="I82" s="286">
        <v>150</v>
      </c>
      <c r="J82" s="286">
        <v>75</v>
      </c>
      <c r="K82" s="286">
        <v>300</v>
      </c>
      <c r="L82" s="286">
        <v>697</v>
      </c>
      <c r="M82" s="236">
        <f t="shared" si="13"/>
        <v>12235</v>
      </c>
      <c r="N82" s="287">
        <v>146820</v>
      </c>
      <c r="O82" s="287">
        <v>13950</v>
      </c>
      <c r="P82" s="287">
        <v>0</v>
      </c>
      <c r="Q82" s="236">
        <f t="shared" si="14"/>
        <v>160770</v>
      </c>
    </row>
    <row r="83" spans="1:17" ht="15">
      <c r="A83" s="378">
        <v>54</v>
      </c>
      <c r="B83" s="98" t="s">
        <v>398</v>
      </c>
      <c r="C83" s="109" t="s">
        <v>352</v>
      </c>
      <c r="D83" s="242" t="s">
        <v>777</v>
      </c>
      <c r="E83" s="286">
        <v>6710</v>
      </c>
      <c r="F83" s="286">
        <v>90</v>
      </c>
      <c r="G83" s="286">
        <v>3019</v>
      </c>
      <c r="H83" s="286">
        <v>700</v>
      </c>
      <c r="I83" s="286">
        <v>150</v>
      </c>
      <c r="J83" s="286">
        <v>75</v>
      </c>
      <c r="K83" s="286">
        <v>0</v>
      </c>
      <c r="L83" s="286">
        <v>671</v>
      </c>
      <c r="M83" s="236">
        <f t="shared" si="13"/>
        <v>11415</v>
      </c>
      <c r="N83" s="287">
        <v>136980</v>
      </c>
      <c r="O83" s="287">
        <v>13420</v>
      </c>
      <c r="P83" s="287">
        <v>6710</v>
      </c>
      <c r="Q83" s="236">
        <f t="shared" si="14"/>
        <v>157110</v>
      </c>
    </row>
    <row r="84" spans="1:17" ht="15">
      <c r="A84" s="378">
        <v>55</v>
      </c>
      <c r="B84" s="98" t="s">
        <v>398</v>
      </c>
      <c r="C84" s="109" t="s">
        <v>352</v>
      </c>
      <c r="D84" s="242" t="s">
        <v>780</v>
      </c>
      <c r="E84" s="286">
        <v>5430</v>
      </c>
      <c r="F84" s="286">
        <v>130</v>
      </c>
      <c r="G84" s="286">
        <v>2500</v>
      </c>
      <c r="H84" s="286">
        <v>700</v>
      </c>
      <c r="I84" s="286">
        <v>150</v>
      </c>
      <c r="J84" s="286">
        <v>75</v>
      </c>
      <c r="K84" s="286">
        <v>200</v>
      </c>
      <c r="L84" s="286">
        <v>543</v>
      </c>
      <c r="M84" s="236">
        <f t="shared" si="13"/>
        <v>9728</v>
      </c>
      <c r="N84" s="287">
        <v>116736</v>
      </c>
      <c r="O84" s="287">
        <v>10860</v>
      </c>
      <c r="P84" s="287">
        <v>0</v>
      </c>
      <c r="Q84" s="236">
        <f t="shared" si="14"/>
        <v>127596</v>
      </c>
    </row>
    <row r="85" spans="1:17" ht="15">
      <c r="A85" s="378">
        <v>56</v>
      </c>
      <c r="B85" s="98" t="s">
        <v>398</v>
      </c>
      <c r="C85" s="109" t="s">
        <v>352</v>
      </c>
      <c r="D85" s="242" t="s">
        <v>777</v>
      </c>
      <c r="E85" s="286">
        <v>6710</v>
      </c>
      <c r="F85" s="286">
        <v>90</v>
      </c>
      <c r="G85" s="286">
        <v>3019</v>
      </c>
      <c r="H85" s="286">
        <v>700</v>
      </c>
      <c r="I85" s="286">
        <v>150</v>
      </c>
      <c r="J85" s="286">
        <v>75</v>
      </c>
      <c r="K85" s="286">
        <v>300</v>
      </c>
      <c r="L85" s="286">
        <v>671</v>
      </c>
      <c r="M85" s="236">
        <f t="shared" si="13"/>
        <v>11715</v>
      </c>
      <c r="N85" s="287">
        <v>140580</v>
      </c>
      <c r="O85" s="287">
        <v>13420</v>
      </c>
      <c r="P85" s="287">
        <v>6710</v>
      </c>
      <c r="Q85" s="236">
        <f t="shared" si="14"/>
        <v>160710</v>
      </c>
    </row>
    <row r="86" spans="1:17" ht="15.75" customHeight="1">
      <c r="A86" s="420" t="s">
        <v>865</v>
      </c>
      <c r="B86" s="419"/>
      <c r="C86" s="430"/>
      <c r="D86" s="328"/>
      <c r="E86" s="331">
        <f>SUM(E74:E85)</f>
        <v>62570</v>
      </c>
      <c r="F86" s="331">
        <f aca="true" t="shared" si="15" ref="F86:Q86">SUM(F74:F85)</f>
        <v>1060</v>
      </c>
      <c r="G86" s="331">
        <f t="shared" si="15"/>
        <v>28210</v>
      </c>
      <c r="H86" s="331">
        <f t="shared" si="15"/>
        <v>6300</v>
      </c>
      <c r="I86" s="331">
        <f t="shared" si="15"/>
        <v>1350</v>
      </c>
      <c r="J86" s="331">
        <f t="shared" si="15"/>
        <v>600</v>
      </c>
      <c r="K86" s="331">
        <f t="shared" si="15"/>
        <v>1800</v>
      </c>
      <c r="L86" s="331">
        <f t="shared" si="15"/>
        <v>6256</v>
      </c>
      <c r="M86" s="331">
        <f t="shared" si="15"/>
        <v>121246</v>
      </c>
      <c r="N86" s="331">
        <f t="shared" si="15"/>
        <v>1323952</v>
      </c>
      <c r="O86" s="331">
        <f t="shared" si="15"/>
        <v>125140</v>
      </c>
      <c r="P86" s="331">
        <f t="shared" si="15"/>
        <v>21310</v>
      </c>
      <c r="Q86" s="331">
        <f t="shared" si="15"/>
        <v>1470402</v>
      </c>
    </row>
    <row r="87" spans="1:17" ht="15.75">
      <c r="A87" s="31"/>
      <c r="B87" s="207"/>
      <c r="C87" s="215"/>
      <c r="D87" s="329"/>
      <c r="E87" s="309"/>
      <c r="F87" s="309"/>
      <c r="G87" s="309"/>
      <c r="H87" s="309"/>
      <c r="I87" s="309"/>
      <c r="J87" s="309"/>
      <c r="K87" s="309"/>
      <c r="L87" s="309"/>
      <c r="M87" s="309"/>
      <c r="N87" s="309"/>
      <c r="O87" s="309"/>
      <c r="P87" s="309"/>
      <c r="Q87" s="332"/>
    </row>
    <row r="88" spans="1:17" ht="15.75">
      <c r="A88" s="94" t="s">
        <v>399</v>
      </c>
      <c r="B88" s="212" t="s">
        <v>400</v>
      </c>
      <c r="C88" s="213"/>
      <c r="D88" s="330"/>
      <c r="E88" s="318"/>
      <c r="F88" s="318"/>
      <c r="G88" s="318"/>
      <c r="H88" s="318"/>
      <c r="I88" s="318"/>
      <c r="J88" s="318"/>
      <c r="K88" s="318"/>
      <c r="L88" s="318"/>
      <c r="M88" s="318"/>
      <c r="N88" s="319"/>
      <c r="O88" s="319"/>
      <c r="P88" s="320"/>
      <c r="Q88" s="243"/>
    </row>
    <row r="89" spans="1:17" ht="15">
      <c r="A89" s="115">
        <v>57</v>
      </c>
      <c r="B89" s="98" t="s">
        <v>875</v>
      </c>
      <c r="C89" s="109" t="s">
        <v>352</v>
      </c>
      <c r="D89" s="242" t="s">
        <v>776</v>
      </c>
      <c r="E89" s="286">
        <v>0</v>
      </c>
      <c r="F89" s="286">
        <v>0</v>
      </c>
      <c r="G89" s="286">
        <v>0</v>
      </c>
      <c r="H89" s="286">
        <v>0</v>
      </c>
      <c r="I89" s="286">
        <v>0</v>
      </c>
      <c r="J89" s="286">
        <v>0</v>
      </c>
      <c r="K89" s="286">
        <v>0</v>
      </c>
      <c r="L89" s="286">
        <v>0</v>
      </c>
      <c r="M89" s="236">
        <f>SUM(E89:L89)</f>
        <v>0</v>
      </c>
      <c r="N89" s="287">
        <v>0</v>
      </c>
      <c r="O89" s="287">
        <v>0</v>
      </c>
      <c r="P89" s="287">
        <v>0</v>
      </c>
      <c r="Q89" s="236">
        <f>SUM(N89:P89)</f>
        <v>0</v>
      </c>
    </row>
    <row r="90" spans="1:17" ht="15">
      <c r="A90" s="115">
        <v>58</v>
      </c>
      <c r="B90" s="98" t="s">
        <v>402</v>
      </c>
      <c r="C90" s="109" t="s">
        <v>352</v>
      </c>
      <c r="D90" s="242" t="s">
        <v>780</v>
      </c>
      <c r="E90" s="286">
        <v>4290</v>
      </c>
      <c r="F90" s="286">
        <v>0</v>
      </c>
      <c r="G90" s="286">
        <v>2500</v>
      </c>
      <c r="H90" s="286">
        <v>700</v>
      </c>
      <c r="I90" s="286">
        <v>150</v>
      </c>
      <c r="J90" s="286">
        <v>75</v>
      </c>
      <c r="K90" s="286">
        <v>0</v>
      </c>
      <c r="L90" s="286">
        <v>429</v>
      </c>
      <c r="M90" s="236">
        <f>SUM(E90:L90)</f>
        <v>8144</v>
      </c>
      <c r="N90" s="287">
        <v>97728</v>
      </c>
      <c r="O90" s="287">
        <v>8580</v>
      </c>
      <c r="P90" s="287">
        <v>0</v>
      </c>
      <c r="Q90" s="236">
        <f>SUM(N90:P90)</f>
        <v>106308</v>
      </c>
    </row>
    <row r="91" spans="1:17" ht="15" customHeight="1">
      <c r="A91" s="420" t="s">
        <v>866</v>
      </c>
      <c r="B91" s="419"/>
      <c r="C91" s="430"/>
      <c r="D91" s="99"/>
      <c r="E91" s="331">
        <f>SUM(E89:E90)</f>
        <v>4290</v>
      </c>
      <c r="F91" s="331">
        <f aca="true" t="shared" si="16" ref="F91:Q91">SUM(F89:F90)</f>
        <v>0</v>
      </c>
      <c r="G91" s="331">
        <f t="shared" si="16"/>
        <v>2500</v>
      </c>
      <c r="H91" s="331">
        <f t="shared" si="16"/>
        <v>700</v>
      </c>
      <c r="I91" s="331">
        <f t="shared" si="16"/>
        <v>150</v>
      </c>
      <c r="J91" s="331">
        <f t="shared" si="16"/>
        <v>75</v>
      </c>
      <c r="K91" s="331">
        <f t="shared" si="16"/>
        <v>0</v>
      </c>
      <c r="L91" s="331">
        <f t="shared" si="16"/>
        <v>429</v>
      </c>
      <c r="M91" s="331">
        <f t="shared" si="16"/>
        <v>8144</v>
      </c>
      <c r="N91" s="331">
        <f t="shared" si="16"/>
        <v>97728</v>
      </c>
      <c r="O91" s="331">
        <f t="shared" si="16"/>
        <v>8580</v>
      </c>
      <c r="P91" s="331">
        <f t="shared" si="16"/>
        <v>0</v>
      </c>
      <c r="Q91" s="331">
        <f t="shared" si="16"/>
        <v>106308</v>
      </c>
    </row>
    <row r="92" spans="1:16" ht="15">
      <c r="A92" s="118"/>
      <c r="B92" s="207"/>
      <c r="C92" s="207"/>
      <c r="D92" s="219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7" ht="15.75" customHeight="1">
      <c r="A93" s="119" t="s">
        <v>403</v>
      </c>
      <c r="B93" s="416" t="s">
        <v>404</v>
      </c>
      <c r="C93" s="417"/>
      <c r="D93" s="221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3"/>
      <c r="Q93" s="97"/>
    </row>
    <row r="94" spans="1:17" ht="15" customHeight="1">
      <c r="A94" s="115"/>
      <c r="B94" s="429" t="s">
        <v>868</v>
      </c>
      <c r="C94" s="429"/>
      <c r="D94" s="429"/>
      <c r="E94" s="429"/>
      <c r="F94" s="429"/>
      <c r="G94" s="429"/>
      <c r="H94" s="429"/>
      <c r="I94" s="429"/>
      <c r="J94" s="429"/>
      <c r="K94" s="429"/>
      <c r="L94" s="429"/>
      <c r="M94" s="429"/>
      <c r="N94" s="429"/>
      <c r="O94" s="197"/>
      <c r="P94" s="197"/>
      <c r="Q94" s="198">
        <v>630000</v>
      </c>
    </row>
    <row r="95" spans="1:17" ht="15">
      <c r="A95" s="32"/>
      <c r="B95" s="34"/>
      <c r="C95" s="207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2"/>
    </row>
    <row r="96" spans="1:17" ht="15.75" customHeight="1">
      <c r="A96" s="119" t="s">
        <v>249</v>
      </c>
      <c r="B96" s="212" t="s">
        <v>250</v>
      </c>
      <c r="C96" s="217"/>
      <c r="D96" s="228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3"/>
    </row>
    <row r="97" spans="1:17" ht="42.75">
      <c r="A97" s="115"/>
      <c r="B97" s="112" t="s">
        <v>859</v>
      </c>
      <c r="C97" s="279"/>
      <c r="D97" s="280"/>
      <c r="E97" s="281">
        <v>0</v>
      </c>
      <c r="F97" s="281">
        <v>0</v>
      </c>
      <c r="G97" s="281">
        <v>0</v>
      </c>
      <c r="H97" s="281">
        <v>0</v>
      </c>
      <c r="I97" s="281">
        <v>0</v>
      </c>
      <c r="J97" s="281">
        <v>0</v>
      </c>
      <c r="K97" s="281">
        <v>0</v>
      </c>
      <c r="L97" s="281">
        <v>0</v>
      </c>
      <c r="M97" s="281">
        <v>0</v>
      </c>
      <c r="N97" s="281">
        <v>0</v>
      </c>
      <c r="O97" s="281">
        <v>0</v>
      </c>
      <c r="P97" s="281">
        <v>0</v>
      </c>
      <c r="Q97" s="282">
        <v>321760</v>
      </c>
    </row>
    <row r="98" spans="1:17" ht="15" customHeight="1">
      <c r="A98" s="115"/>
      <c r="B98" s="106" t="s">
        <v>405</v>
      </c>
      <c r="C98" s="109" t="s">
        <v>407</v>
      </c>
      <c r="D98" s="199"/>
      <c r="E98" s="281">
        <v>0</v>
      </c>
      <c r="F98" s="281">
        <v>0</v>
      </c>
      <c r="G98" s="281">
        <v>0</v>
      </c>
      <c r="H98" s="281">
        <v>0</v>
      </c>
      <c r="I98" s="281">
        <v>0</v>
      </c>
      <c r="J98" s="281">
        <v>0</v>
      </c>
      <c r="K98" s="281">
        <v>0</v>
      </c>
      <c r="L98" s="281">
        <v>0</v>
      </c>
      <c r="M98" s="281">
        <v>225500</v>
      </c>
      <c r="N98" s="281">
        <f>M98*12</f>
        <v>2706000</v>
      </c>
      <c r="O98" s="281">
        <v>0</v>
      </c>
      <c r="P98" s="281">
        <v>0</v>
      </c>
      <c r="Q98" s="283">
        <f>SUM(N98:P98)</f>
        <v>2706000</v>
      </c>
    </row>
    <row r="99" spans="1:17" ht="15" customHeight="1">
      <c r="A99" s="115"/>
      <c r="B99" s="434" t="s">
        <v>867</v>
      </c>
      <c r="C99" s="435"/>
      <c r="D99" s="435"/>
      <c r="E99" s="435"/>
      <c r="F99" s="435"/>
      <c r="G99" s="435"/>
      <c r="H99" s="435"/>
      <c r="I99" s="435"/>
      <c r="J99" s="435"/>
      <c r="K99" s="435"/>
      <c r="L99" s="435"/>
      <c r="M99" s="435"/>
      <c r="N99" s="435"/>
      <c r="O99" s="195"/>
      <c r="P99" s="196"/>
      <c r="Q99" s="285">
        <v>271553</v>
      </c>
    </row>
    <row r="100" spans="1:17" ht="15" customHeight="1">
      <c r="A100" s="420" t="s">
        <v>406</v>
      </c>
      <c r="B100" s="419"/>
      <c r="C100" s="419"/>
      <c r="D100" s="419"/>
      <c r="E100" s="419"/>
      <c r="F100" s="419"/>
      <c r="G100" s="419"/>
      <c r="H100" s="419"/>
      <c r="I100" s="419"/>
      <c r="J100" s="419"/>
      <c r="K100" s="419"/>
      <c r="L100" s="419"/>
      <c r="M100" s="419"/>
      <c r="N100" s="419"/>
      <c r="O100" s="419"/>
      <c r="P100" s="430"/>
      <c r="Q100" s="284">
        <f>SUM(Q97:Q99)</f>
        <v>3299313</v>
      </c>
    </row>
    <row r="101" spans="1:16" ht="15">
      <c r="A101" s="31"/>
      <c r="B101" s="207"/>
      <c r="C101" s="207"/>
      <c r="D101" s="219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7" ht="15.75" customHeight="1">
      <c r="A102" s="94" t="s">
        <v>252</v>
      </c>
      <c r="B102" s="208" t="s">
        <v>253</v>
      </c>
      <c r="C102" s="111"/>
      <c r="D102" s="221"/>
      <c r="E102" s="92"/>
      <c r="F102" s="92"/>
      <c r="G102" s="92"/>
      <c r="H102" s="92"/>
      <c r="I102" s="92"/>
      <c r="J102" s="92"/>
      <c r="K102" s="92"/>
      <c r="L102" s="92"/>
      <c r="M102" s="92"/>
      <c r="N102" s="95"/>
      <c r="O102" s="95"/>
      <c r="P102" s="96"/>
      <c r="Q102" s="97"/>
    </row>
    <row r="103" spans="1:17" ht="15">
      <c r="A103" s="115">
        <v>59</v>
      </c>
      <c r="B103" s="106" t="s">
        <v>408</v>
      </c>
      <c r="C103" s="109" t="s">
        <v>352</v>
      </c>
      <c r="D103" s="327" t="s">
        <v>778</v>
      </c>
      <c r="E103" s="286">
        <v>7240</v>
      </c>
      <c r="F103" s="286">
        <v>30</v>
      </c>
      <c r="G103" s="286">
        <v>3258</v>
      </c>
      <c r="H103" s="286">
        <v>700</v>
      </c>
      <c r="I103" s="286">
        <v>150</v>
      </c>
      <c r="J103" s="286">
        <v>75</v>
      </c>
      <c r="K103" s="286">
        <v>200</v>
      </c>
      <c r="L103" s="286">
        <v>724</v>
      </c>
      <c r="M103" s="236">
        <f>SUM(E103:L103)</f>
        <v>12377</v>
      </c>
      <c r="N103" s="287">
        <v>148524</v>
      </c>
      <c r="O103" s="287">
        <v>14480</v>
      </c>
      <c r="P103" s="287">
        <v>7240</v>
      </c>
      <c r="Q103" s="236">
        <f>SUM(N103:P103)</f>
        <v>170244</v>
      </c>
    </row>
    <row r="104" spans="1:17" ht="15">
      <c r="A104" s="31"/>
      <c r="B104" s="207"/>
      <c r="C104" s="207"/>
      <c r="D104" s="219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1"/>
    </row>
    <row r="105" spans="1:17" ht="15.75" customHeight="1">
      <c r="A105" s="94" t="s">
        <v>282</v>
      </c>
      <c r="B105" s="208" t="s">
        <v>409</v>
      </c>
      <c r="C105" s="111"/>
      <c r="D105" s="221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3"/>
      <c r="Q105" s="204"/>
    </row>
    <row r="106" spans="1:17" ht="15">
      <c r="A106" s="115">
        <v>60</v>
      </c>
      <c r="B106" s="98" t="s">
        <v>410</v>
      </c>
      <c r="C106" s="109" t="s">
        <v>352</v>
      </c>
      <c r="D106" s="327" t="s">
        <v>778</v>
      </c>
      <c r="E106" s="286">
        <v>7240</v>
      </c>
      <c r="F106" s="286">
        <v>30</v>
      </c>
      <c r="G106" s="286">
        <v>3258</v>
      </c>
      <c r="H106" s="286">
        <v>700</v>
      </c>
      <c r="I106" s="286">
        <v>150</v>
      </c>
      <c r="J106" s="286">
        <v>75</v>
      </c>
      <c r="K106" s="286">
        <v>300</v>
      </c>
      <c r="L106" s="286">
        <v>724</v>
      </c>
      <c r="M106" s="236">
        <f>SUM(E106:L106)</f>
        <v>12477</v>
      </c>
      <c r="N106" s="286">
        <v>149724</v>
      </c>
      <c r="O106" s="286">
        <v>14480</v>
      </c>
      <c r="P106" s="286">
        <v>7240</v>
      </c>
      <c r="Q106" s="236">
        <f>SUM(N106:P106)</f>
        <v>171444</v>
      </c>
    </row>
    <row r="107" spans="1:17" ht="15">
      <c r="A107" s="115">
        <v>61</v>
      </c>
      <c r="B107" s="98" t="s">
        <v>411</v>
      </c>
      <c r="C107" s="109" t="s">
        <v>352</v>
      </c>
      <c r="D107" s="327" t="s">
        <v>778</v>
      </c>
      <c r="E107" s="286">
        <v>7240</v>
      </c>
      <c r="F107" s="286">
        <v>180</v>
      </c>
      <c r="G107" s="286">
        <v>3258</v>
      </c>
      <c r="H107" s="286">
        <v>700</v>
      </c>
      <c r="I107" s="286">
        <v>150</v>
      </c>
      <c r="J107" s="286">
        <v>75</v>
      </c>
      <c r="K107" s="286">
        <v>0</v>
      </c>
      <c r="L107" s="286">
        <v>724</v>
      </c>
      <c r="M107" s="236">
        <f>SUM(E107:L107)</f>
        <v>12327</v>
      </c>
      <c r="N107" s="286">
        <v>147924</v>
      </c>
      <c r="O107" s="286">
        <v>14480</v>
      </c>
      <c r="P107" s="286">
        <v>0</v>
      </c>
      <c r="Q107" s="236">
        <f>SUM(N107:P107)</f>
        <v>162404</v>
      </c>
    </row>
    <row r="108" spans="1:17" ht="15.75" customHeight="1">
      <c r="A108" s="420" t="s">
        <v>869</v>
      </c>
      <c r="B108" s="419"/>
      <c r="C108" s="430"/>
      <c r="D108" s="99"/>
      <c r="E108" s="333">
        <f>SUM(E106:E107)</f>
        <v>14480</v>
      </c>
      <c r="F108" s="333">
        <f aca="true" t="shared" si="17" ref="F108:Q108">SUM(F106:F107)</f>
        <v>210</v>
      </c>
      <c r="G108" s="333">
        <f t="shared" si="17"/>
        <v>6516</v>
      </c>
      <c r="H108" s="333">
        <f t="shared" si="17"/>
        <v>1400</v>
      </c>
      <c r="I108" s="333">
        <f t="shared" si="17"/>
        <v>300</v>
      </c>
      <c r="J108" s="333">
        <f t="shared" si="17"/>
        <v>150</v>
      </c>
      <c r="K108" s="333">
        <f t="shared" si="17"/>
        <v>300</v>
      </c>
      <c r="L108" s="333">
        <f t="shared" si="17"/>
        <v>1448</v>
      </c>
      <c r="M108" s="333">
        <f t="shared" si="17"/>
        <v>24804</v>
      </c>
      <c r="N108" s="333">
        <f t="shared" si="17"/>
        <v>297648</v>
      </c>
      <c r="O108" s="333">
        <f t="shared" si="17"/>
        <v>28960</v>
      </c>
      <c r="P108" s="333">
        <f t="shared" si="17"/>
        <v>7240</v>
      </c>
      <c r="Q108" s="333">
        <f t="shared" si="17"/>
        <v>333848</v>
      </c>
    </row>
    <row r="109" spans="1:17" ht="15.75" customHeight="1">
      <c r="A109" s="27"/>
      <c r="B109" s="33"/>
      <c r="C109" s="111"/>
      <c r="D109" s="221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3"/>
      <c r="Q109" s="204"/>
    </row>
    <row r="110" spans="1:17" ht="18" customHeight="1">
      <c r="A110" s="94" t="s">
        <v>297</v>
      </c>
      <c r="B110" s="208" t="s">
        <v>412</v>
      </c>
      <c r="C110" s="111"/>
      <c r="D110" s="221"/>
      <c r="E110" s="202"/>
      <c r="F110" s="202"/>
      <c r="G110" s="202"/>
      <c r="H110" s="202"/>
      <c r="I110" s="202"/>
      <c r="J110" s="202"/>
      <c r="K110" s="202"/>
      <c r="L110" s="202"/>
      <c r="M110" s="202"/>
      <c r="N110" s="202"/>
      <c r="O110" s="202"/>
      <c r="P110" s="203"/>
      <c r="Q110" s="201"/>
    </row>
    <row r="111" spans="1:17" ht="19.5" customHeight="1">
      <c r="A111" s="115">
        <v>62</v>
      </c>
      <c r="B111" s="98" t="s">
        <v>413</v>
      </c>
      <c r="C111" s="109" t="s">
        <v>352</v>
      </c>
      <c r="D111" s="393" t="s">
        <v>787</v>
      </c>
      <c r="E111" s="286">
        <v>15000</v>
      </c>
      <c r="F111" s="286">
        <v>0</v>
      </c>
      <c r="G111" s="286">
        <v>6750</v>
      </c>
      <c r="H111" s="286">
        <v>700</v>
      </c>
      <c r="I111" s="286">
        <v>0</v>
      </c>
      <c r="J111" s="286">
        <v>0</v>
      </c>
      <c r="K111" s="286">
        <v>200</v>
      </c>
      <c r="L111" s="286">
        <v>1500</v>
      </c>
      <c r="M111" s="236">
        <f>SUM(E111:L111)</f>
        <v>24150</v>
      </c>
      <c r="N111" s="286">
        <v>289800</v>
      </c>
      <c r="O111" s="286">
        <v>30000</v>
      </c>
      <c r="P111" s="286">
        <v>0</v>
      </c>
      <c r="Q111" s="236">
        <f>SUM(N111:P111)</f>
        <v>319800</v>
      </c>
    </row>
    <row r="112" spans="1:17" ht="15">
      <c r="A112" s="115">
        <v>63</v>
      </c>
      <c r="B112" s="98" t="s">
        <v>414</v>
      </c>
      <c r="C112" s="109" t="s">
        <v>352</v>
      </c>
      <c r="D112" s="90" t="s">
        <v>776</v>
      </c>
      <c r="E112" s="286">
        <v>8475</v>
      </c>
      <c r="F112" s="286">
        <v>30</v>
      </c>
      <c r="G112" s="286">
        <v>3814</v>
      </c>
      <c r="H112" s="286">
        <v>700</v>
      </c>
      <c r="I112" s="286">
        <v>150</v>
      </c>
      <c r="J112" s="286">
        <v>75</v>
      </c>
      <c r="K112" s="286">
        <v>200</v>
      </c>
      <c r="L112" s="286">
        <v>847</v>
      </c>
      <c r="M112" s="236">
        <f>SUM(E112:L112)</f>
        <v>14291</v>
      </c>
      <c r="N112" s="286">
        <v>171492</v>
      </c>
      <c r="O112" s="286">
        <v>16950</v>
      </c>
      <c r="P112" s="286">
        <v>0</v>
      </c>
      <c r="Q112" s="236">
        <f>SUM(N112:P112)</f>
        <v>188442</v>
      </c>
    </row>
    <row r="113" spans="1:17" ht="15">
      <c r="A113" s="115">
        <v>64</v>
      </c>
      <c r="B113" s="106" t="s">
        <v>876</v>
      </c>
      <c r="C113" s="109" t="s">
        <v>352</v>
      </c>
      <c r="D113" s="90" t="s">
        <v>776</v>
      </c>
      <c r="E113" s="286">
        <v>5200</v>
      </c>
      <c r="F113" s="286">
        <v>0</v>
      </c>
      <c r="G113" s="286">
        <v>2500</v>
      </c>
      <c r="H113" s="286">
        <v>700</v>
      </c>
      <c r="I113" s="286">
        <v>150</v>
      </c>
      <c r="J113" s="286">
        <v>75</v>
      </c>
      <c r="K113" s="286">
        <v>0</v>
      </c>
      <c r="L113" s="286">
        <v>520</v>
      </c>
      <c r="M113" s="236">
        <f>SUM(E113:L113)</f>
        <v>9145</v>
      </c>
      <c r="N113" s="286">
        <v>109740</v>
      </c>
      <c r="O113" s="286">
        <v>10400</v>
      </c>
      <c r="P113" s="286">
        <v>0</v>
      </c>
      <c r="Q113" s="236">
        <f>SUM(N113:P113)</f>
        <v>120140</v>
      </c>
    </row>
    <row r="114" spans="1:17" ht="15">
      <c r="A114" s="115">
        <v>65</v>
      </c>
      <c r="B114" s="112" t="s">
        <v>877</v>
      </c>
      <c r="C114" s="109" t="s">
        <v>352</v>
      </c>
      <c r="D114" s="90" t="s">
        <v>774</v>
      </c>
      <c r="E114" s="286">
        <v>4700</v>
      </c>
      <c r="F114" s="286">
        <v>0</v>
      </c>
      <c r="G114" s="286">
        <v>2500</v>
      </c>
      <c r="H114" s="286">
        <v>700</v>
      </c>
      <c r="I114" s="286">
        <v>150</v>
      </c>
      <c r="J114" s="286">
        <v>75</v>
      </c>
      <c r="K114" s="286">
        <v>0</v>
      </c>
      <c r="L114" s="286">
        <v>470</v>
      </c>
      <c r="M114" s="236">
        <f>SUM(E114:L114)</f>
        <v>8595</v>
      </c>
      <c r="N114" s="286">
        <v>103140</v>
      </c>
      <c r="O114" s="286">
        <v>9400</v>
      </c>
      <c r="P114" s="286">
        <v>0</v>
      </c>
      <c r="Q114" s="236">
        <f>SUM(N114:P114)</f>
        <v>112540</v>
      </c>
    </row>
    <row r="115" spans="1:17" ht="15.75" customHeight="1">
      <c r="A115" s="420" t="s">
        <v>870</v>
      </c>
      <c r="B115" s="419"/>
      <c r="C115" s="430"/>
      <c r="D115" s="99"/>
      <c r="E115" s="333">
        <f>SUM(E111:E114)</f>
        <v>33375</v>
      </c>
      <c r="F115" s="333">
        <f aca="true" t="shared" si="18" ref="F115:Q115">SUM(F111:F114)</f>
        <v>30</v>
      </c>
      <c r="G115" s="333">
        <f t="shared" si="18"/>
        <v>15564</v>
      </c>
      <c r="H115" s="333">
        <f t="shared" si="18"/>
        <v>2800</v>
      </c>
      <c r="I115" s="333">
        <f t="shared" si="18"/>
        <v>450</v>
      </c>
      <c r="J115" s="333">
        <f t="shared" si="18"/>
        <v>225</v>
      </c>
      <c r="K115" s="333">
        <f t="shared" si="18"/>
        <v>400</v>
      </c>
      <c r="L115" s="333">
        <f t="shared" si="18"/>
        <v>3337</v>
      </c>
      <c r="M115" s="333">
        <f t="shared" si="18"/>
        <v>56181</v>
      </c>
      <c r="N115" s="333">
        <f t="shared" si="18"/>
        <v>674172</v>
      </c>
      <c r="O115" s="333">
        <f t="shared" si="18"/>
        <v>66750</v>
      </c>
      <c r="P115" s="333">
        <f t="shared" si="18"/>
        <v>0</v>
      </c>
      <c r="Q115" s="333">
        <f t="shared" si="18"/>
        <v>740922</v>
      </c>
    </row>
    <row r="116" spans="1:17" ht="15">
      <c r="A116" s="31"/>
      <c r="B116" s="207"/>
      <c r="C116" s="207"/>
      <c r="D116" s="219"/>
      <c r="E116" s="200"/>
      <c r="F116" s="200"/>
      <c r="G116" s="200"/>
      <c r="H116" s="200"/>
      <c r="I116" s="200"/>
      <c r="J116" s="200"/>
      <c r="K116" s="200"/>
      <c r="L116" s="200"/>
      <c r="M116" s="200"/>
      <c r="N116" s="200"/>
      <c r="O116" s="200"/>
      <c r="P116" s="200"/>
      <c r="Q116" s="201"/>
    </row>
    <row r="117" spans="1:17" ht="15">
      <c r="A117" s="110" t="s">
        <v>326</v>
      </c>
      <c r="B117" s="208" t="s">
        <v>415</v>
      </c>
      <c r="C117" s="111"/>
      <c r="D117" s="221"/>
      <c r="E117" s="202"/>
      <c r="F117" s="202"/>
      <c r="G117" s="202"/>
      <c r="H117" s="202"/>
      <c r="I117" s="202"/>
      <c r="J117" s="202"/>
      <c r="K117" s="202"/>
      <c r="L117" s="202"/>
      <c r="M117" s="202"/>
      <c r="N117" s="205"/>
      <c r="O117" s="205"/>
      <c r="P117" s="206"/>
      <c r="Q117" s="204"/>
    </row>
    <row r="118" spans="1:17" ht="18.75" customHeight="1">
      <c r="A118" s="373">
        <v>66</v>
      </c>
      <c r="B118" s="113" t="s">
        <v>416</v>
      </c>
      <c r="C118" s="214" t="s">
        <v>352</v>
      </c>
      <c r="D118" s="105" t="s">
        <v>778</v>
      </c>
      <c r="E118" s="288">
        <v>7240</v>
      </c>
      <c r="F118" s="288">
        <v>180</v>
      </c>
      <c r="G118" s="288">
        <v>3258</v>
      </c>
      <c r="H118" s="288">
        <v>700</v>
      </c>
      <c r="I118" s="288">
        <v>150</v>
      </c>
      <c r="J118" s="288">
        <v>75</v>
      </c>
      <c r="K118" s="288">
        <v>200</v>
      </c>
      <c r="L118" s="288">
        <v>724</v>
      </c>
      <c r="M118" s="236">
        <f>SUM(E118:L118)</f>
        <v>12527</v>
      </c>
      <c r="N118" s="334">
        <v>150324</v>
      </c>
      <c r="O118" s="334">
        <v>14480</v>
      </c>
      <c r="P118" s="334">
        <v>7240</v>
      </c>
      <c r="Q118" s="236">
        <f>SUM(N118:P118)</f>
        <v>172044</v>
      </c>
    </row>
    <row r="119" spans="1:16" ht="15">
      <c r="A119" s="31"/>
      <c r="C119" s="207"/>
      <c r="D119" s="219"/>
      <c r="E119" s="2"/>
      <c r="F119" s="2"/>
      <c r="G119" s="2"/>
      <c r="H119" s="2"/>
      <c r="I119" s="2"/>
      <c r="J119" s="2"/>
      <c r="K119" s="2"/>
      <c r="L119" s="2"/>
      <c r="N119" s="2"/>
      <c r="O119" s="130"/>
      <c r="P119" s="2"/>
    </row>
    <row r="120" spans="1:16" ht="15">
      <c r="A120" s="120"/>
      <c r="B120" s="207"/>
      <c r="C120" s="207"/>
      <c r="D120" s="219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2:16" ht="15">
      <c r="B121" s="207"/>
      <c r="C121" s="207"/>
      <c r="D121" s="219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7" ht="15.75">
      <c r="A122" s="123" t="s">
        <v>417</v>
      </c>
      <c r="B122" s="428" t="s">
        <v>418</v>
      </c>
      <c r="C122" s="428"/>
      <c r="D122" s="238"/>
      <c r="E122" s="239"/>
      <c r="F122" s="239"/>
      <c r="G122" s="239"/>
      <c r="H122" s="239"/>
      <c r="I122" s="239"/>
      <c r="J122" s="239"/>
      <c r="K122" s="239"/>
      <c r="L122" s="239"/>
      <c r="M122" s="239"/>
      <c r="N122" s="239"/>
      <c r="O122" s="239"/>
      <c r="P122" s="239"/>
      <c r="Q122" s="352"/>
    </row>
    <row r="123" spans="1:17" ht="15">
      <c r="A123" s="377">
        <v>1</v>
      </c>
      <c r="B123" s="237" t="s">
        <v>419</v>
      </c>
      <c r="C123" s="238" t="s">
        <v>420</v>
      </c>
      <c r="D123" s="239" t="s">
        <v>770</v>
      </c>
      <c r="E123" s="240">
        <v>28550</v>
      </c>
      <c r="F123" s="240">
        <v>0</v>
      </c>
      <c r="G123" s="240">
        <f>E123*35%</f>
        <v>9992.5</v>
      </c>
      <c r="H123" s="240">
        <v>700</v>
      </c>
      <c r="I123" s="240">
        <v>0</v>
      </c>
      <c r="J123" s="240">
        <v>0</v>
      </c>
      <c r="K123" s="240">
        <v>0</v>
      </c>
      <c r="L123" s="240">
        <f aca="true" t="shared" si="19" ref="L123:L159">E123*10%</f>
        <v>2855</v>
      </c>
      <c r="M123" s="236">
        <f aca="true" t="shared" si="20" ref="M123:M184">SUM(E123:L123)</f>
        <v>42097.5</v>
      </c>
      <c r="N123" s="240">
        <f aca="true" t="shared" si="21" ref="N123:N159">M123*12</f>
        <v>505170</v>
      </c>
      <c r="O123" s="240">
        <f aca="true" t="shared" si="22" ref="O123:O159">E123*2</f>
        <v>57100</v>
      </c>
      <c r="P123" s="240">
        <v>0</v>
      </c>
      <c r="Q123" s="236">
        <f>SUM(N123:P123)</f>
        <v>562270</v>
      </c>
    </row>
    <row r="124" spans="1:17" ht="15">
      <c r="A124" s="377">
        <v>2</v>
      </c>
      <c r="B124" s="237" t="s">
        <v>897</v>
      </c>
      <c r="C124" s="238" t="s">
        <v>420</v>
      </c>
      <c r="D124" s="239" t="s">
        <v>770</v>
      </c>
      <c r="E124" s="240">
        <v>26750</v>
      </c>
      <c r="F124" s="240">
        <v>0</v>
      </c>
      <c r="G124" s="240">
        <f>E124*35%</f>
        <v>9362.5</v>
      </c>
      <c r="H124" s="240">
        <v>700</v>
      </c>
      <c r="I124" s="240">
        <v>0</v>
      </c>
      <c r="J124" s="240">
        <v>0</v>
      </c>
      <c r="K124" s="240">
        <v>0</v>
      </c>
      <c r="L124" s="240">
        <f t="shared" si="19"/>
        <v>2675</v>
      </c>
      <c r="M124" s="240">
        <f>SUM(E124:L124)</f>
        <v>39487.5</v>
      </c>
      <c r="N124" s="240">
        <f t="shared" si="21"/>
        <v>473850</v>
      </c>
      <c r="O124" s="240">
        <f t="shared" si="22"/>
        <v>53500</v>
      </c>
      <c r="P124" s="240">
        <v>0</v>
      </c>
      <c r="Q124" s="240">
        <f>SUM(N124:P124)</f>
        <v>527350</v>
      </c>
    </row>
    <row r="125" spans="1:17" ht="15">
      <c r="A125" s="377">
        <v>3</v>
      </c>
      <c r="B125" s="237" t="s">
        <v>431</v>
      </c>
      <c r="C125" s="238" t="s">
        <v>420</v>
      </c>
      <c r="D125" s="239" t="s">
        <v>806</v>
      </c>
      <c r="E125" s="240">
        <v>21300</v>
      </c>
      <c r="F125" s="240">
        <v>0</v>
      </c>
      <c r="G125" s="240">
        <f>E125*40%</f>
        <v>8520</v>
      </c>
      <c r="H125" s="240">
        <v>700</v>
      </c>
      <c r="I125" s="240">
        <v>0</v>
      </c>
      <c r="J125" s="240">
        <v>200</v>
      </c>
      <c r="K125" s="240">
        <v>0</v>
      </c>
      <c r="L125" s="240">
        <f t="shared" si="19"/>
        <v>2130</v>
      </c>
      <c r="M125" s="236">
        <f t="shared" si="20"/>
        <v>32850</v>
      </c>
      <c r="N125" s="240">
        <f t="shared" si="21"/>
        <v>394200</v>
      </c>
      <c r="O125" s="240">
        <f t="shared" si="22"/>
        <v>42600</v>
      </c>
      <c r="P125" s="240">
        <v>0</v>
      </c>
      <c r="Q125" s="236">
        <f aca="true" t="shared" si="23" ref="Q125:Q185">SUM(N125:P125)</f>
        <v>436800</v>
      </c>
    </row>
    <row r="126" spans="1:17" ht="15">
      <c r="A126" s="377">
        <v>4</v>
      </c>
      <c r="B126" s="237" t="s">
        <v>431</v>
      </c>
      <c r="C126" s="238" t="s">
        <v>420</v>
      </c>
      <c r="D126" s="239" t="s">
        <v>781</v>
      </c>
      <c r="E126" s="240">
        <v>11980</v>
      </c>
      <c r="F126" s="240">
        <v>0</v>
      </c>
      <c r="G126" s="240">
        <v>4800</v>
      </c>
      <c r="H126" s="240">
        <v>700</v>
      </c>
      <c r="I126" s="240">
        <v>0</v>
      </c>
      <c r="J126" s="240">
        <v>0</v>
      </c>
      <c r="K126" s="240">
        <v>0</v>
      </c>
      <c r="L126" s="240">
        <f t="shared" si="19"/>
        <v>1198</v>
      </c>
      <c r="M126" s="236">
        <f t="shared" si="20"/>
        <v>18678</v>
      </c>
      <c r="N126" s="240">
        <f t="shared" si="21"/>
        <v>224136</v>
      </c>
      <c r="O126" s="240">
        <f t="shared" si="22"/>
        <v>23960</v>
      </c>
      <c r="P126" s="240">
        <v>12470</v>
      </c>
      <c r="Q126" s="236">
        <f t="shared" si="23"/>
        <v>260566</v>
      </c>
    </row>
    <row r="127" spans="1:17" ht="15">
      <c r="A127" s="377">
        <v>5</v>
      </c>
      <c r="B127" s="237" t="s">
        <v>924</v>
      </c>
      <c r="C127" s="238" t="s">
        <v>420</v>
      </c>
      <c r="D127" s="239" t="s">
        <v>781</v>
      </c>
      <c r="E127" s="240">
        <v>0</v>
      </c>
      <c r="F127" s="240">
        <v>0</v>
      </c>
      <c r="G127" s="240">
        <f>E127*40%</f>
        <v>0</v>
      </c>
      <c r="H127" s="240">
        <v>0</v>
      </c>
      <c r="I127" s="240">
        <v>0</v>
      </c>
      <c r="J127" s="240">
        <v>0</v>
      </c>
      <c r="K127" s="240">
        <v>0</v>
      </c>
      <c r="L127" s="240">
        <f t="shared" si="19"/>
        <v>0</v>
      </c>
      <c r="M127" s="236">
        <f t="shared" si="20"/>
        <v>0</v>
      </c>
      <c r="N127" s="240">
        <f t="shared" si="21"/>
        <v>0</v>
      </c>
      <c r="O127" s="240">
        <f t="shared" si="22"/>
        <v>0</v>
      </c>
      <c r="P127" s="240">
        <v>0</v>
      </c>
      <c r="Q127" s="236">
        <f t="shared" si="23"/>
        <v>0</v>
      </c>
    </row>
    <row r="128" spans="1:17" ht="15">
      <c r="A128" s="377">
        <v>6</v>
      </c>
      <c r="B128" s="237" t="s">
        <v>423</v>
      </c>
      <c r="C128" s="238" t="s">
        <v>420</v>
      </c>
      <c r="D128" s="239" t="s">
        <v>770</v>
      </c>
      <c r="E128" s="240">
        <v>26750</v>
      </c>
      <c r="F128" s="240">
        <v>0</v>
      </c>
      <c r="G128" s="240">
        <f>E128*35%</f>
        <v>9362.5</v>
      </c>
      <c r="H128" s="240">
        <v>700</v>
      </c>
      <c r="I128" s="240">
        <v>0</v>
      </c>
      <c r="J128" s="240">
        <v>200</v>
      </c>
      <c r="K128" s="240">
        <v>0</v>
      </c>
      <c r="L128" s="240">
        <f t="shared" si="19"/>
        <v>2675</v>
      </c>
      <c r="M128" s="236">
        <f t="shared" si="20"/>
        <v>39687.5</v>
      </c>
      <c r="N128" s="240">
        <f t="shared" si="21"/>
        <v>476250</v>
      </c>
      <c r="O128" s="240">
        <f t="shared" si="22"/>
        <v>53500</v>
      </c>
      <c r="P128" s="240">
        <v>0</v>
      </c>
      <c r="Q128" s="236">
        <f t="shared" si="23"/>
        <v>529750</v>
      </c>
    </row>
    <row r="129" spans="1:17" ht="15">
      <c r="A129" s="377">
        <v>7</v>
      </c>
      <c r="B129" s="237" t="s">
        <v>436</v>
      </c>
      <c r="C129" s="238" t="s">
        <v>420</v>
      </c>
      <c r="D129" s="239" t="s">
        <v>806</v>
      </c>
      <c r="E129" s="240">
        <v>19200</v>
      </c>
      <c r="F129" s="240">
        <v>0</v>
      </c>
      <c r="G129" s="240">
        <f>E129*40%</f>
        <v>7680</v>
      </c>
      <c r="H129" s="240">
        <v>700</v>
      </c>
      <c r="I129" s="240">
        <v>0</v>
      </c>
      <c r="J129" s="240">
        <v>0</v>
      </c>
      <c r="K129" s="240">
        <v>0</v>
      </c>
      <c r="L129" s="240">
        <f t="shared" si="19"/>
        <v>1920</v>
      </c>
      <c r="M129" s="236">
        <f t="shared" si="20"/>
        <v>29500</v>
      </c>
      <c r="N129" s="240">
        <f t="shared" si="21"/>
        <v>354000</v>
      </c>
      <c r="O129" s="240">
        <f t="shared" si="22"/>
        <v>38400</v>
      </c>
      <c r="P129" s="240">
        <v>0</v>
      </c>
      <c r="Q129" s="236">
        <f t="shared" si="23"/>
        <v>392400</v>
      </c>
    </row>
    <row r="130" spans="1:17" ht="15">
      <c r="A130" s="377">
        <v>8</v>
      </c>
      <c r="B130" s="237" t="s">
        <v>436</v>
      </c>
      <c r="C130" s="238" t="s">
        <v>420</v>
      </c>
      <c r="D130" s="239" t="s">
        <v>806</v>
      </c>
      <c r="E130" s="240">
        <v>19200</v>
      </c>
      <c r="F130" s="240">
        <v>0</v>
      </c>
      <c r="G130" s="240">
        <f>E130*40%</f>
        <v>7680</v>
      </c>
      <c r="H130" s="240">
        <v>700</v>
      </c>
      <c r="I130" s="240">
        <v>0</v>
      </c>
      <c r="J130" s="240">
        <v>200</v>
      </c>
      <c r="K130" s="240">
        <v>0</v>
      </c>
      <c r="L130" s="240">
        <f t="shared" si="19"/>
        <v>1920</v>
      </c>
      <c r="M130" s="236">
        <f t="shared" si="20"/>
        <v>29700</v>
      </c>
      <c r="N130" s="240">
        <f t="shared" si="21"/>
        <v>356400</v>
      </c>
      <c r="O130" s="240">
        <f t="shared" si="22"/>
        <v>38400</v>
      </c>
      <c r="P130" s="240">
        <v>0</v>
      </c>
      <c r="Q130" s="236">
        <f t="shared" si="23"/>
        <v>394800</v>
      </c>
    </row>
    <row r="131" spans="1:17" ht="15">
      <c r="A131" s="377">
        <v>9</v>
      </c>
      <c r="B131" s="237" t="s">
        <v>436</v>
      </c>
      <c r="C131" s="238" t="s">
        <v>420</v>
      </c>
      <c r="D131" s="239" t="s">
        <v>806</v>
      </c>
      <c r="E131" s="240">
        <v>19200</v>
      </c>
      <c r="F131" s="240">
        <v>0</v>
      </c>
      <c r="G131" s="240">
        <f>E131*40%</f>
        <v>7680</v>
      </c>
      <c r="H131" s="240">
        <v>700</v>
      </c>
      <c r="I131" s="240">
        <v>0</v>
      </c>
      <c r="J131" s="240">
        <v>200</v>
      </c>
      <c r="K131" s="240">
        <v>0</v>
      </c>
      <c r="L131" s="240">
        <f t="shared" si="19"/>
        <v>1920</v>
      </c>
      <c r="M131" s="236">
        <f t="shared" si="20"/>
        <v>29700</v>
      </c>
      <c r="N131" s="240">
        <f t="shared" si="21"/>
        <v>356400</v>
      </c>
      <c r="O131" s="240">
        <f t="shared" si="22"/>
        <v>38400</v>
      </c>
      <c r="P131" s="240">
        <v>0</v>
      </c>
      <c r="Q131" s="236">
        <f t="shared" si="23"/>
        <v>394800</v>
      </c>
    </row>
    <row r="132" spans="1:17" ht="15">
      <c r="A132" s="377">
        <v>10</v>
      </c>
      <c r="B132" s="237" t="s">
        <v>424</v>
      </c>
      <c r="C132" s="238" t="s">
        <v>420</v>
      </c>
      <c r="D132" s="239" t="s">
        <v>770</v>
      </c>
      <c r="E132" s="240">
        <v>26750</v>
      </c>
      <c r="F132" s="240">
        <v>0</v>
      </c>
      <c r="G132" s="240">
        <f>E132*35%</f>
        <v>9362.5</v>
      </c>
      <c r="H132" s="240">
        <v>700</v>
      </c>
      <c r="I132" s="240">
        <v>0</v>
      </c>
      <c r="J132" s="240">
        <v>300</v>
      </c>
      <c r="K132" s="240">
        <v>0</v>
      </c>
      <c r="L132" s="240">
        <f t="shared" si="19"/>
        <v>2675</v>
      </c>
      <c r="M132" s="236">
        <f t="shared" si="20"/>
        <v>39787.5</v>
      </c>
      <c r="N132" s="240">
        <f t="shared" si="21"/>
        <v>477450</v>
      </c>
      <c r="O132" s="240">
        <f t="shared" si="22"/>
        <v>53500</v>
      </c>
      <c r="P132" s="240">
        <v>0</v>
      </c>
      <c r="Q132" s="236">
        <f t="shared" si="23"/>
        <v>530950</v>
      </c>
    </row>
    <row r="133" spans="1:17" ht="15">
      <c r="A133" s="377">
        <v>11</v>
      </c>
      <c r="B133" s="237" t="s">
        <v>430</v>
      </c>
      <c r="C133" s="238" t="s">
        <v>420</v>
      </c>
      <c r="D133" s="239" t="s">
        <v>806</v>
      </c>
      <c r="E133" s="240">
        <v>21300</v>
      </c>
      <c r="F133" s="240">
        <v>0</v>
      </c>
      <c r="G133" s="240">
        <f>E133*40%</f>
        <v>8520</v>
      </c>
      <c r="H133" s="240">
        <v>700</v>
      </c>
      <c r="I133" s="240">
        <v>0</v>
      </c>
      <c r="J133" s="240">
        <v>300</v>
      </c>
      <c r="K133" s="240">
        <v>0</v>
      </c>
      <c r="L133" s="240">
        <f t="shared" si="19"/>
        <v>2130</v>
      </c>
      <c r="M133" s="236">
        <f t="shared" si="20"/>
        <v>32950</v>
      </c>
      <c r="N133" s="240">
        <f t="shared" si="21"/>
        <v>395400</v>
      </c>
      <c r="O133" s="240">
        <f t="shared" si="22"/>
        <v>42600</v>
      </c>
      <c r="P133" s="240">
        <v>0</v>
      </c>
      <c r="Q133" s="236">
        <f t="shared" si="23"/>
        <v>438000</v>
      </c>
    </row>
    <row r="134" spans="1:17" ht="15">
      <c r="A134" s="377">
        <v>12</v>
      </c>
      <c r="B134" s="237" t="s">
        <v>885</v>
      </c>
      <c r="C134" s="238" t="s">
        <v>420</v>
      </c>
      <c r="D134" s="239" t="s">
        <v>770</v>
      </c>
      <c r="E134" s="240">
        <v>26750</v>
      </c>
      <c r="F134" s="240">
        <v>0</v>
      </c>
      <c r="G134" s="240">
        <f>E134*35%</f>
        <v>9362.5</v>
      </c>
      <c r="H134" s="240">
        <v>700</v>
      </c>
      <c r="I134" s="240">
        <v>0</v>
      </c>
      <c r="J134" s="240">
        <v>300</v>
      </c>
      <c r="K134" s="240">
        <v>0</v>
      </c>
      <c r="L134" s="240">
        <f t="shared" si="19"/>
        <v>2675</v>
      </c>
      <c r="M134" s="236">
        <f t="shared" si="20"/>
        <v>39787.5</v>
      </c>
      <c r="N134" s="240">
        <f t="shared" si="21"/>
        <v>477450</v>
      </c>
      <c r="O134" s="240">
        <f t="shared" si="22"/>
        <v>53500</v>
      </c>
      <c r="P134" s="240">
        <v>0</v>
      </c>
      <c r="Q134" s="236">
        <f t="shared" si="23"/>
        <v>530950</v>
      </c>
    </row>
    <row r="135" spans="1:17" ht="15">
      <c r="A135" s="377">
        <v>13</v>
      </c>
      <c r="B135" s="237" t="s">
        <v>435</v>
      </c>
      <c r="C135" s="238" t="s">
        <v>420</v>
      </c>
      <c r="D135" s="239" t="s">
        <v>806</v>
      </c>
      <c r="E135" s="240">
        <v>19900</v>
      </c>
      <c r="F135" s="240">
        <v>0</v>
      </c>
      <c r="G135" s="240">
        <f>E135*40%</f>
        <v>7960</v>
      </c>
      <c r="H135" s="240">
        <v>700</v>
      </c>
      <c r="I135" s="240">
        <v>0</v>
      </c>
      <c r="J135" s="240">
        <v>200</v>
      </c>
      <c r="K135" s="240">
        <v>0</v>
      </c>
      <c r="L135" s="240">
        <f t="shared" si="19"/>
        <v>1990</v>
      </c>
      <c r="M135" s="236">
        <f t="shared" si="20"/>
        <v>30750</v>
      </c>
      <c r="N135" s="240">
        <f t="shared" si="21"/>
        <v>369000</v>
      </c>
      <c r="O135" s="240">
        <f t="shared" si="22"/>
        <v>39800</v>
      </c>
      <c r="P135" s="240">
        <v>0</v>
      </c>
      <c r="Q135" s="236">
        <f t="shared" si="23"/>
        <v>408800</v>
      </c>
    </row>
    <row r="136" spans="1:17" ht="15">
      <c r="A136" s="377">
        <v>14</v>
      </c>
      <c r="B136" s="237" t="s">
        <v>425</v>
      </c>
      <c r="C136" s="238" t="s">
        <v>420</v>
      </c>
      <c r="D136" s="239" t="s">
        <v>770</v>
      </c>
      <c r="E136" s="240">
        <v>26750</v>
      </c>
      <c r="F136" s="240">
        <v>0</v>
      </c>
      <c r="G136" s="240">
        <f>E136*35%</f>
        <v>9362.5</v>
      </c>
      <c r="H136" s="240">
        <v>700</v>
      </c>
      <c r="I136" s="240">
        <v>0</v>
      </c>
      <c r="J136" s="240">
        <v>300</v>
      </c>
      <c r="K136" s="240">
        <v>0</v>
      </c>
      <c r="L136" s="240">
        <f t="shared" si="19"/>
        <v>2675</v>
      </c>
      <c r="M136" s="236">
        <f t="shared" si="20"/>
        <v>39787.5</v>
      </c>
      <c r="N136" s="240">
        <f t="shared" si="21"/>
        <v>477450</v>
      </c>
      <c r="O136" s="240">
        <f t="shared" si="22"/>
        <v>53500</v>
      </c>
      <c r="P136" s="240">
        <v>0</v>
      </c>
      <c r="Q136" s="236">
        <f t="shared" si="23"/>
        <v>530950</v>
      </c>
    </row>
    <row r="137" spans="1:17" ht="15">
      <c r="A137" s="377">
        <v>15</v>
      </c>
      <c r="B137" s="237" t="s">
        <v>429</v>
      </c>
      <c r="C137" s="238" t="s">
        <v>420</v>
      </c>
      <c r="D137" s="239" t="s">
        <v>806</v>
      </c>
      <c r="E137" s="240">
        <v>21300</v>
      </c>
      <c r="F137" s="240">
        <v>0</v>
      </c>
      <c r="G137" s="240">
        <f>E137*40%</f>
        <v>8520</v>
      </c>
      <c r="H137" s="240">
        <v>700</v>
      </c>
      <c r="I137" s="240">
        <v>0</v>
      </c>
      <c r="J137" s="240">
        <v>300</v>
      </c>
      <c r="K137" s="240">
        <v>0</v>
      </c>
      <c r="L137" s="240">
        <f t="shared" si="19"/>
        <v>2130</v>
      </c>
      <c r="M137" s="236">
        <f t="shared" si="20"/>
        <v>32950</v>
      </c>
      <c r="N137" s="240">
        <f t="shared" si="21"/>
        <v>395400</v>
      </c>
      <c r="O137" s="240">
        <f t="shared" si="22"/>
        <v>42600</v>
      </c>
      <c r="P137" s="240">
        <v>0</v>
      </c>
      <c r="Q137" s="236">
        <f t="shared" si="23"/>
        <v>438000</v>
      </c>
    </row>
    <row r="138" spans="1:17" ht="15">
      <c r="A138" s="377">
        <v>16</v>
      </c>
      <c r="B138" s="237" t="s">
        <v>429</v>
      </c>
      <c r="C138" s="238" t="s">
        <v>420</v>
      </c>
      <c r="D138" s="239" t="s">
        <v>781</v>
      </c>
      <c r="E138" s="240">
        <v>13450</v>
      </c>
      <c r="F138" s="240">
        <v>0</v>
      </c>
      <c r="G138" s="240">
        <f>E138*40%</f>
        <v>5380</v>
      </c>
      <c r="H138" s="240">
        <v>700</v>
      </c>
      <c r="I138" s="240">
        <v>0</v>
      </c>
      <c r="J138" s="240">
        <v>0</v>
      </c>
      <c r="K138" s="240">
        <v>0</v>
      </c>
      <c r="L138" s="240">
        <f t="shared" si="19"/>
        <v>1345</v>
      </c>
      <c r="M138" s="236">
        <f t="shared" si="20"/>
        <v>20875</v>
      </c>
      <c r="N138" s="240">
        <f t="shared" si="21"/>
        <v>250500</v>
      </c>
      <c r="O138" s="240">
        <f t="shared" si="22"/>
        <v>26900</v>
      </c>
      <c r="P138" s="240">
        <v>0</v>
      </c>
      <c r="Q138" s="236">
        <f t="shared" si="23"/>
        <v>277400</v>
      </c>
    </row>
    <row r="139" spans="1:17" ht="15">
      <c r="A139" s="377">
        <v>17</v>
      </c>
      <c r="B139" s="237" t="s">
        <v>427</v>
      </c>
      <c r="C139" s="238" t="s">
        <v>420</v>
      </c>
      <c r="D139" s="239" t="s">
        <v>770</v>
      </c>
      <c r="E139" s="240">
        <v>26750</v>
      </c>
      <c r="F139" s="240">
        <v>0</v>
      </c>
      <c r="G139" s="240">
        <f>E139*35%</f>
        <v>9362.5</v>
      </c>
      <c r="H139" s="240">
        <v>700</v>
      </c>
      <c r="I139" s="240">
        <v>0</v>
      </c>
      <c r="J139" s="240">
        <v>300</v>
      </c>
      <c r="K139" s="240">
        <v>0</v>
      </c>
      <c r="L139" s="240">
        <f t="shared" si="19"/>
        <v>2675</v>
      </c>
      <c r="M139" s="236">
        <f t="shared" si="20"/>
        <v>39787.5</v>
      </c>
      <c r="N139" s="240">
        <f t="shared" si="21"/>
        <v>477450</v>
      </c>
      <c r="O139" s="240">
        <f t="shared" si="22"/>
        <v>53500</v>
      </c>
      <c r="P139" s="240">
        <v>0</v>
      </c>
      <c r="Q139" s="236">
        <f t="shared" si="23"/>
        <v>530950</v>
      </c>
    </row>
    <row r="140" spans="1:17" ht="21" customHeight="1">
      <c r="A140" s="377">
        <v>18</v>
      </c>
      <c r="B140" s="237" t="s">
        <v>427</v>
      </c>
      <c r="C140" s="238" t="s">
        <v>420</v>
      </c>
      <c r="D140" s="239" t="s">
        <v>770</v>
      </c>
      <c r="E140" s="240">
        <v>26750</v>
      </c>
      <c r="F140" s="240">
        <v>0</v>
      </c>
      <c r="G140" s="240">
        <f>E140*35%</f>
        <v>9362.5</v>
      </c>
      <c r="H140" s="240">
        <v>700</v>
      </c>
      <c r="I140" s="240">
        <v>0</v>
      </c>
      <c r="J140" s="240">
        <v>300</v>
      </c>
      <c r="K140" s="240">
        <v>0</v>
      </c>
      <c r="L140" s="240">
        <f t="shared" si="19"/>
        <v>2675</v>
      </c>
      <c r="M140" s="236">
        <f t="shared" si="20"/>
        <v>39787.5</v>
      </c>
      <c r="N140" s="240">
        <f t="shared" si="21"/>
        <v>477450</v>
      </c>
      <c r="O140" s="240">
        <f t="shared" si="22"/>
        <v>53500</v>
      </c>
      <c r="P140" s="240">
        <v>0</v>
      </c>
      <c r="Q140" s="236">
        <f t="shared" si="23"/>
        <v>530950</v>
      </c>
    </row>
    <row r="141" spans="1:17" ht="18" customHeight="1">
      <c r="A141" s="377">
        <v>19</v>
      </c>
      <c r="B141" s="237" t="s">
        <v>886</v>
      </c>
      <c r="C141" s="238" t="s">
        <v>420</v>
      </c>
      <c r="D141" s="239" t="s">
        <v>770</v>
      </c>
      <c r="E141" s="240">
        <v>26750</v>
      </c>
      <c r="F141" s="240">
        <v>0</v>
      </c>
      <c r="G141" s="240">
        <f>E141*35%</f>
        <v>9362.5</v>
      </c>
      <c r="H141" s="240">
        <v>700</v>
      </c>
      <c r="I141" s="240">
        <v>0</v>
      </c>
      <c r="J141" s="240">
        <v>300</v>
      </c>
      <c r="K141" s="240">
        <v>0</v>
      </c>
      <c r="L141" s="240">
        <f t="shared" si="19"/>
        <v>2675</v>
      </c>
      <c r="M141" s="236">
        <f t="shared" si="20"/>
        <v>39787.5</v>
      </c>
      <c r="N141" s="240">
        <f t="shared" si="21"/>
        <v>477450</v>
      </c>
      <c r="O141" s="240">
        <f t="shared" si="22"/>
        <v>53500</v>
      </c>
      <c r="P141" s="240">
        <v>0</v>
      </c>
      <c r="Q141" s="236">
        <f t="shared" si="23"/>
        <v>530950</v>
      </c>
    </row>
    <row r="142" spans="1:17" ht="17.25" customHeight="1">
      <c r="A142" s="377">
        <v>20</v>
      </c>
      <c r="B142" s="237" t="s">
        <v>432</v>
      </c>
      <c r="C142" s="238" t="s">
        <v>420</v>
      </c>
      <c r="D142" s="239" t="s">
        <v>806</v>
      </c>
      <c r="E142" s="240">
        <v>21300</v>
      </c>
      <c r="F142" s="240">
        <v>0</v>
      </c>
      <c r="G142" s="240">
        <f>E142*40%</f>
        <v>8520</v>
      </c>
      <c r="H142" s="240">
        <v>700</v>
      </c>
      <c r="I142" s="240">
        <v>0</v>
      </c>
      <c r="J142" s="240">
        <v>200</v>
      </c>
      <c r="K142" s="240">
        <v>0</v>
      </c>
      <c r="L142" s="240">
        <f t="shared" si="19"/>
        <v>2130</v>
      </c>
      <c r="M142" s="236">
        <f t="shared" si="20"/>
        <v>32850</v>
      </c>
      <c r="N142" s="240">
        <f t="shared" si="21"/>
        <v>394200</v>
      </c>
      <c r="O142" s="240">
        <f t="shared" si="22"/>
        <v>42600</v>
      </c>
      <c r="P142" s="240">
        <v>21300</v>
      </c>
      <c r="Q142" s="236">
        <f t="shared" si="23"/>
        <v>458100</v>
      </c>
    </row>
    <row r="143" spans="1:17" ht="15">
      <c r="A143" s="377">
        <v>21</v>
      </c>
      <c r="B143" s="237" t="s">
        <v>432</v>
      </c>
      <c r="C143" s="238" t="s">
        <v>420</v>
      </c>
      <c r="D143" s="239" t="s">
        <v>806</v>
      </c>
      <c r="E143" s="240">
        <v>17800</v>
      </c>
      <c r="F143" s="240">
        <v>0</v>
      </c>
      <c r="G143" s="240">
        <f>E143*40%</f>
        <v>7120</v>
      </c>
      <c r="H143" s="240">
        <v>700</v>
      </c>
      <c r="I143" s="240">
        <v>0</v>
      </c>
      <c r="J143" s="240">
        <v>0</v>
      </c>
      <c r="K143" s="240">
        <v>0</v>
      </c>
      <c r="L143" s="240">
        <f t="shared" si="19"/>
        <v>1780</v>
      </c>
      <c r="M143" s="236">
        <f t="shared" si="20"/>
        <v>27400</v>
      </c>
      <c r="N143" s="240">
        <f t="shared" si="21"/>
        <v>328800</v>
      </c>
      <c r="O143" s="240">
        <f t="shared" si="22"/>
        <v>35600</v>
      </c>
      <c r="P143" s="240">
        <v>0</v>
      </c>
      <c r="Q143" s="236">
        <f t="shared" si="23"/>
        <v>364400</v>
      </c>
    </row>
    <row r="144" spans="1:17" ht="15">
      <c r="A144" s="377">
        <v>22</v>
      </c>
      <c r="B144" s="237" t="s">
        <v>421</v>
      </c>
      <c r="C144" s="238" t="s">
        <v>420</v>
      </c>
      <c r="D144" s="239" t="s">
        <v>770</v>
      </c>
      <c r="E144" s="240">
        <v>28550</v>
      </c>
      <c r="F144" s="240">
        <v>0</v>
      </c>
      <c r="G144" s="240">
        <f>E144*35%</f>
        <v>9992.5</v>
      </c>
      <c r="H144" s="240">
        <v>700</v>
      </c>
      <c r="I144" s="240">
        <v>0</v>
      </c>
      <c r="J144" s="240">
        <v>300</v>
      </c>
      <c r="K144" s="240">
        <v>0</v>
      </c>
      <c r="L144" s="240">
        <f t="shared" si="19"/>
        <v>2855</v>
      </c>
      <c r="M144" s="236">
        <f t="shared" si="20"/>
        <v>42397.5</v>
      </c>
      <c r="N144" s="240">
        <f t="shared" si="21"/>
        <v>508770</v>
      </c>
      <c r="O144" s="240">
        <f t="shared" si="22"/>
        <v>57100</v>
      </c>
      <c r="P144" s="240">
        <v>0</v>
      </c>
      <c r="Q144" s="236">
        <f t="shared" si="23"/>
        <v>565870</v>
      </c>
    </row>
    <row r="145" spans="1:17" ht="15">
      <c r="A145" s="377">
        <v>23</v>
      </c>
      <c r="B145" s="237" t="s">
        <v>434</v>
      </c>
      <c r="C145" s="238" t="s">
        <v>420</v>
      </c>
      <c r="D145" s="239" t="s">
        <v>806</v>
      </c>
      <c r="E145" s="240">
        <v>19900</v>
      </c>
      <c r="F145" s="240">
        <v>0</v>
      </c>
      <c r="G145" s="240">
        <f>E145*40%</f>
        <v>7960</v>
      </c>
      <c r="H145" s="240">
        <v>700</v>
      </c>
      <c r="I145" s="240">
        <v>0</v>
      </c>
      <c r="J145" s="240">
        <v>0</v>
      </c>
      <c r="K145" s="240">
        <v>0</v>
      </c>
      <c r="L145" s="240">
        <f t="shared" si="19"/>
        <v>1990</v>
      </c>
      <c r="M145" s="236">
        <f t="shared" si="20"/>
        <v>30550</v>
      </c>
      <c r="N145" s="240">
        <f t="shared" si="21"/>
        <v>366600</v>
      </c>
      <c r="O145" s="240">
        <f t="shared" si="22"/>
        <v>39800</v>
      </c>
      <c r="P145" s="240">
        <v>0</v>
      </c>
      <c r="Q145" s="236">
        <f t="shared" si="23"/>
        <v>406400</v>
      </c>
    </row>
    <row r="146" spans="1:17" ht="15">
      <c r="A146" s="377">
        <v>24</v>
      </c>
      <c r="B146" s="237" t="s">
        <v>422</v>
      </c>
      <c r="C146" s="238" t="s">
        <v>420</v>
      </c>
      <c r="D146" s="239" t="s">
        <v>770</v>
      </c>
      <c r="E146" s="240">
        <v>26750</v>
      </c>
      <c r="F146" s="240">
        <v>0</v>
      </c>
      <c r="G146" s="240">
        <f>E146*35%</f>
        <v>9362.5</v>
      </c>
      <c r="H146" s="240">
        <v>700</v>
      </c>
      <c r="I146" s="240">
        <v>0</v>
      </c>
      <c r="J146" s="240">
        <v>300</v>
      </c>
      <c r="K146" s="240">
        <v>0</v>
      </c>
      <c r="L146" s="240">
        <f t="shared" si="19"/>
        <v>2675</v>
      </c>
      <c r="M146" s="236">
        <f t="shared" si="20"/>
        <v>39787.5</v>
      </c>
      <c r="N146" s="240">
        <f t="shared" si="21"/>
        <v>477450</v>
      </c>
      <c r="O146" s="240">
        <f t="shared" si="22"/>
        <v>53500</v>
      </c>
      <c r="P146" s="240">
        <v>0</v>
      </c>
      <c r="Q146" s="236">
        <f t="shared" si="23"/>
        <v>530950</v>
      </c>
    </row>
    <row r="147" spans="1:17" ht="15">
      <c r="A147" s="377">
        <v>25</v>
      </c>
      <c r="B147" s="237" t="s">
        <v>442</v>
      </c>
      <c r="C147" s="238" t="s">
        <v>420</v>
      </c>
      <c r="D147" s="239" t="s">
        <v>806</v>
      </c>
      <c r="E147" s="240">
        <v>17800</v>
      </c>
      <c r="F147" s="240">
        <v>0</v>
      </c>
      <c r="G147" s="240">
        <f>E147*40%</f>
        <v>7120</v>
      </c>
      <c r="H147" s="240">
        <v>700</v>
      </c>
      <c r="I147" s="240">
        <v>0</v>
      </c>
      <c r="J147" s="240">
        <v>0</v>
      </c>
      <c r="K147" s="240">
        <v>0</v>
      </c>
      <c r="L147" s="240">
        <f t="shared" si="19"/>
        <v>1780</v>
      </c>
      <c r="M147" s="236">
        <f t="shared" si="20"/>
        <v>27400</v>
      </c>
      <c r="N147" s="240">
        <f t="shared" si="21"/>
        <v>328800</v>
      </c>
      <c r="O147" s="240">
        <f t="shared" si="22"/>
        <v>35600</v>
      </c>
      <c r="P147" s="240">
        <v>0</v>
      </c>
      <c r="Q147" s="236">
        <f t="shared" si="23"/>
        <v>364400</v>
      </c>
    </row>
    <row r="148" spans="1:17" ht="15">
      <c r="A148" s="377">
        <v>26</v>
      </c>
      <c r="B148" s="237" t="s">
        <v>437</v>
      </c>
      <c r="C148" s="238" t="s">
        <v>420</v>
      </c>
      <c r="D148" s="239" t="s">
        <v>806</v>
      </c>
      <c r="E148" s="240">
        <v>19200</v>
      </c>
      <c r="F148" s="240">
        <v>0</v>
      </c>
      <c r="G148" s="240">
        <f>E148*40%</f>
        <v>7680</v>
      </c>
      <c r="H148" s="240">
        <v>700</v>
      </c>
      <c r="I148" s="240">
        <v>0</v>
      </c>
      <c r="J148" s="240">
        <v>0</v>
      </c>
      <c r="K148" s="240">
        <v>0</v>
      </c>
      <c r="L148" s="240">
        <f t="shared" si="19"/>
        <v>1920</v>
      </c>
      <c r="M148" s="236">
        <f t="shared" si="20"/>
        <v>29500</v>
      </c>
      <c r="N148" s="240">
        <f t="shared" si="21"/>
        <v>354000</v>
      </c>
      <c r="O148" s="240">
        <f t="shared" si="22"/>
        <v>38400</v>
      </c>
      <c r="P148" s="240">
        <v>0</v>
      </c>
      <c r="Q148" s="236">
        <f t="shared" si="23"/>
        <v>392400</v>
      </c>
    </row>
    <row r="149" spans="1:17" ht="15">
      <c r="A149" s="377">
        <v>27</v>
      </c>
      <c r="B149" s="237" t="s">
        <v>437</v>
      </c>
      <c r="C149" s="238" t="s">
        <v>420</v>
      </c>
      <c r="D149" s="239" t="s">
        <v>781</v>
      </c>
      <c r="E149" s="240">
        <v>13450</v>
      </c>
      <c r="F149" s="240">
        <v>0</v>
      </c>
      <c r="G149" s="240">
        <f>E149*40%</f>
        <v>5380</v>
      </c>
      <c r="H149" s="240">
        <v>700</v>
      </c>
      <c r="I149" s="240">
        <v>0</v>
      </c>
      <c r="J149" s="240">
        <v>0</v>
      </c>
      <c r="K149" s="240">
        <v>0</v>
      </c>
      <c r="L149" s="240">
        <f t="shared" si="19"/>
        <v>1345</v>
      </c>
      <c r="M149" s="236">
        <f t="shared" si="20"/>
        <v>20875</v>
      </c>
      <c r="N149" s="240">
        <f t="shared" si="21"/>
        <v>250500</v>
      </c>
      <c r="O149" s="240">
        <f t="shared" si="22"/>
        <v>26900</v>
      </c>
      <c r="P149" s="240">
        <v>0</v>
      </c>
      <c r="Q149" s="236">
        <f t="shared" si="23"/>
        <v>277400</v>
      </c>
    </row>
    <row r="150" spans="1:17" ht="15">
      <c r="A150" s="377">
        <v>28</v>
      </c>
      <c r="B150" s="237" t="s">
        <v>426</v>
      </c>
      <c r="C150" s="238" t="s">
        <v>420</v>
      </c>
      <c r="D150" s="239" t="s">
        <v>770</v>
      </c>
      <c r="E150" s="240">
        <v>26750</v>
      </c>
      <c r="F150" s="240">
        <v>0</v>
      </c>
      <c r="G150" s="240">
        <f>E150*35%</f>
        <v>9362.5</v>
      </c>
      <c r="H150" s="240">
        <v>700</v>
      </c>
      <c r="I150" s="240">
        <v>0</v>
      </c>
      <c r="J150" s="240">
        <v>200</v>
      </c>
      <c r="K150" s="240">
        <v>0</v>
      </c>
      <c r="L150" s="240">
        <f t="shared" si="19"/>
        <v>2675</v>
      </c>
      <c r="M150" s="236">
        <f t="shared" si="20"/>
        <v>39687.5</v>
      </c>
      <c r="N150" s="240">
        <f t="shared" si="21"/>
        <v>476250</v>
      </c>
      <c r="O150" s="240">
        <f t="shared" si="22"/>
        <v>53500</v>
      </c>
      <c r="P150" s="240">
        <v>26750</v>
      </c>
      <c r="Q150" s="236">
        <f t="shared" si="23"/>
        <v>556500</v>
      </c>
    </row>
    <row r="151" spans="1:17" ht="15">
      <c r="A151" s="377">
        <v>29</v>
      </c>
      <c r="B151" s="237" t="s">
        <v>925</v>
      </c>
      <c r="C151" s="238" t="s">
        <v>420</v>
      </c>
      <c r="D151" s="239" t="s">
        <v>781</v>
      </c>
      <c r="E151" s="240">
        <v>0</v>
      </c>
      <c r="F151" s="240">
        <v>0</v>
      </c>
      <c r="G151" s="240">
        <v>0</v>
      </c>
      <c r="H151" s="240">
        <v>0</v>
      </c>
      <c r="I151" s="240">
        <v>0</v>
      </c>
      <c r="J151" s="240">
        <v>0</v>
      </c>
      <c r="K151" s="240">
        <v>0</v>
      </c>
      <c r="L151" s="240">
        <f t="shared" si="19"/>
        <v>0</v>
      </c>
      <c r="M151" s="236">
        <f t="shared" si="20"/>
        <v>0</v>
      </c>
      <c r="N151" s="240">
        <f t="shared" si="21"/>
        <v>0</v>
      </c>
      <c r="O151" s="240">
        <f t="shared" si="22"/>
        <v>0</v>
      </c>
      <c r="P151" s="240">
        <v>0</v>
      </c>
      <c r="Q151" s="236">
        <f t="shared" si="23"/>
        <v>0</v>
      </c>
    </row>
    <row r="152" spans="1:17" ht="15">
      <c r="A152" s="377">
        <v>30</v>
      </c>
      <c r="B152" s="237" t="s">
        <v>433</v>
      </c>
      <c r="C152" s="238" t="s">
        <v>420</v>
      </c>
      <c r="D152" s="239" t="s">
        <v>806</v>
      </c>
      <c r="E152" s="240">
        <v>21300</v>
      </c>
      <c r="F152" s="240">
        <v>0</v>
      </c>
      <c r="G152" s="240">
        <f>E152*40%</f>
        <v>8520</v>
      </c>
      <c r="H152" s="240">
        <v>700</v>
      </c>
      <c r="I152" s="240">
        <v>0</v>
      </c>
      <c r="J152" s="240">
        <v>300</v>
      </c>
      <c r="K152" s="240">
        <v>0</v>
      </c>
      <c r="L152" s="240">
        <f t="shared" si="19"/>
        <v>2130</v>
      </c>
      <c r="M152" s="236">
        <f t="shared" si="20"/>
        <v>32950</v>
      </c>
      <c r="N152" s="240">
        <f t="shared" si="21"/>
        <v>395400</v>
      </c>
      <c r="O152" s="240">
        <f t="shared" si="22"/>
        <v>42600</v>
      </c>
      <c r="P152" s="240">
        <v>0</v>
      </c>
      <c r="Q152" s="236">
        <f t="shared" si="23"/>
        <v>438000</v>
      </c>
    </row>
    <row r="153" spans="1:17" ht="15">
      <c r="A153" s="377">
        <v>31</v>
      </c>
      <c r="B153" s="237" t="s">
        <v>440</v>
      </c>
      <c r="C153" s="238" t="s">
        <v>420</v>
      </c>
      <c r="D153" s="239" t="s">
        <v>806</v>
      </c>
      <c r="E153" s="240">
        <v>18500</v>
      </c>
      <c r="F153" s="240">
        <v>0</v>
      </c>
      <c r="G153" s="240">
        <f>E153*40%</f>
        <v>7400</v>
      </c>
      <c r="H153" s="240">
        <v>700</v>
      </c>
      <c r="I153" s="240">
        <v>0</v>
      </c>
      <c r="J153" s="240">
        <v>200</v>
      </c>
      <c r="K153" s="240">
        <v>0</v>
      </c>
      <c r="L153" s="240">
        <f t="shared" si="19"/>
        <v>1850</v>
      </c>
      <c r="M153" s="236">
        <f t="shared" si="20"/>
        <v>28650</v>
      </c>
      <c r="N153" s="240">
        <f t="shared" si="21"/>
        <v>343800</v>
      </c>
      <c r="O153" s="240">
        <f t="shared" si="22"/>
        <v>37000</v>
      </c>
      <c r="P153" s="240">
        <v>0</v>
      </c>
      <c r="Q153" s="236">
        <f t="shared" si="23"/>
        <v>380800</v>
      </c>
    </row>
    <row r="154" spans="1:17" ht="15">
      <c r="A154" s="377">
        <v>32</v>
      </c>
      <c r="B154" s="237" t="s">
        <v>441</v>
      </c>
      <c r="C154" s="238" t="s">
        <v>420</v>
      </c>
      <c r="D154" s="239" t="s">
        <v>806</v>
      </c>
      <c r="E154" s="240">
        <v>18500</v>
      </c>
      <c r="F154" s="240">
        <v>0</v>
      </c>
      <c r="G154" s="240">
        <f>E154*40%</f>
        <v>7400</v>
      </c>
      <c r="H154" s="240">
        <v>700</v>
      </c>
      <c r="I154" s="240">
        <v>0</v>
      </c>
      <c r="J154" s="240">
        <v>0</v>
      </c>
      <c r="K154" s="240">
        <v>0</v>
      </c>
      <c r="L154" s="240">
        <f t="shared" si="19"/>
        <v>1850</v>
      </c>
      <c r="M154" s="236">
        <f t="shared" si="20"/>
        <v>28450</v>
      </c>
      <c r="N154" s="240">
        <f t="shared" si="21"/>
        <v>341400</v>
      </c>
      <c r="O154" s="240">
        <f t="shared" si="22"/>
        <v>37000</v>
      </c>
      <c r="P154" s="240">
        <v>0</v>
      </c>
      <c r="Q154" s="236">
        <f t="shared" si="23"/>
        <v>378400</v>
      </c>
    </row>
    <row r="155" spans="1:17" ht="15">
      <c r="A155" s="377">
        <v>33</v>
      </c>
      <c r="B155" s="237" t="s">
        <v>926</v>
      </c>
      <c r="C155" s="238" t="s">
        <v>420</v>
      </c>
      <c r="D155" s="239" t="s">
        <v>781</v>
      </c>
      <c r="E155" s="240">
        <v>0</v>
      </c>
      <c r="F155" s="240">
        <v>0</v>
      </c>
      <c r="G155" s="240">
        <v>0</v>
      </c>
      <c r="H155" s="240">
        <v>0</v>
      </c>
      <c r="I155" s="240">
        <v>0</v>
      </c>
      <c r="J155" s="240">
        <v>0</v>
      </c>
      <c r="K155" s="240">
        <v>0</v>
      </c>
      <c r="L155" s="240">
        <f t="shared" si="19"/>
        <v>0</v>
      </c>
      <c r="M155" s="236">
        <f t="shared" si="20"/>
        <v>0</v>
      </c>
      <c r="N155" s="240">
        <f t="shared" si="21"/>
        <v>0</v>
      </c>
      <c r="O155" s="240">
        <f t="shared" si="22"/>
        <v>0</v>
      </c>
      <c r="P155" s="240">
        <v>0</v>
      </c>
      <c r="Q155" s="236">
        <f t="shared" si="23"/>
        <v>0</v>
      </c>
    </row>
    <row r="156" spans="1:17" ht="15">
      <c r="A156" s="377">
        <v>34</v>
      </c>
      <c r="B156" s="237" t="s">
        <v>428</v>
      </c>
      <c r="C156" s="238" t="s">
        <v>420</v>
      </c>
      <c r="D156" s="239" t="s">
        <v>805</v>
      </c>
      <c r="E156" s="240">
        <v>20100</v>
      </c>
      <c r="F156" s="240">
        <v>0</v>
      </c>
      <c r="G156" s="240">
        <f>E156*40%</f>
        <v>8040</v>
      </c>
      <c r="H156" s="240">
        <v>700</v>
      </c>
      <c r="I156" s="240">
        <v>0</v>
      </c>
      <c r="J156" s="240">
        <v>0</v>
      </c>
      <c r="K156" s="240">
        <v>0</v>
      </c>
      <c r="L156" s="240">
        <f t="shared" si="19"/>
        <v>2010</v>
      </c>
      <c r="M156" s="236">
        <f t="shared" si="20"/>
        <v>30850</v>
      </c>
      <c r="N156" s="240">
        <f t="shared" si="21"/>
        <v>370200</v>
      </c>
      <c r="O156" s="240">
        <f t="shared" si="22"/>
        <v>40200</v>
      </c>
      <c r="P156" s="240">
        <v>0</v>
      </c>
      <c r="Q156" s="236">
        <f t="shared" si="23"/>
        <v>410400</v>
      </c>
    </row>
    <row r="157" spans="1:17" ht="15">
      <c r="A157" s="377">
        <v>35</v>
      </c>
      <c r="B157" s="237" t="s">
        <v>438</v>
      </c>
      <c r="C157" s="238" t="s">
        <v>420</v>
      </c>
      <c r="D157" s="239" t="s">
        <v>806</v>
      </c>
      <c r="E157" s="240">
        <v>18500</v>
      </c>
      <c r="F157" s="240">
        <v>0</v>
      </c>
      <c r="G157" s="240">
        <f>E157*40%</f>
        <v>7400</v>
      </c>
      <c r="H157" s="240">
        <v>700</v>
      </c>
      <c r="I157" s="240">
        <v>0</v>
      </c>
      <c r="J157" s="240">
        <v>0</v>
      </c>
      <c r="K157" s="240">
        <v>0</v>
      </c>
      <c r="L157" s="240">
        <f t="shared" si="19"/>
        <v>1850</v>
      </c>
      <c r="M157" s="236">
        <f t="shared" si="20"/>
        <v>28450</v>
      </c>
      <c r="N157" s="240">
        <f t="shared" si="21"/>
        <v>341400</v>
      </c>
      <c r="O157" s="240">
        <f t="shared" si="22"/>
        <v>37000</v>
      </c>
      <c r="P157" s="240">
        <v>0</v>
      </c>
      <c r="Q157" s="236">
        <f t="shared" si="23"/>
        <v>378400</v>
      </c>
    </row>
    <row r="158" spans="1:17" ht="15">
      <c r="A158" s="377">
        <v>36</v>
      </c>
      <c r="B158" s="237" t="s">
        <v>804</v>
      </c>
      <c r="C158" s="238" t="s">
        <v>420</v>
      </c>
      <c r="D158" s="239" t="s">
        <v>770</v>
      </c>
      <c r="E158" s="240">
        <v>26750</v>
      </c>
      <c r="F158" s="240">
        <v>0</v>
      </c>
      <c r="G158" s="240">
        <f>E158*35%</f>
        <v>9362.5</v>
      </c>
      <c r="H158" s="240">
        <v>700</v>
      </c>
      <c r="I158" s="240">
        <v>0</v>
      </c>
      <c r="J158" s="240">
        <v>300</v>
      </c>
      <c r="K158" s="240">
        <v>0</v>
      </c>
      <c r="L158" s="240">
        <f t="shared" si="19"/>
        <v>2675</v>
      </c>
      <c r="M158" s="236">
        <f t="shared" si="20"/>
        <v>39787.5</v>
      </c>
      <c r="N158" s="240">
        <f t="shared" si="21"/>
        <v>477450</v>
      </c>
      <c r="O158" s="240">
        <f t="shared" si="22"/>
        <v>53500</v>
      </c>
      <c r="P158" s="240">
        <v>0</v>
      </c>
      <c r="Q158" s="236">
        <f t="shared" si="23"/>
        <v>530950</v>
      </c>
    </row>
    <row r="159" spans="1:17" ht="15">
      <c r="A159" s="377">
        <v>37</v>
      </c>
      <c r="B159" s="237" t="s">
        <v>439</v>
      </c>
      <c r="C159" s="238" t="s">
        <v>420</v>
      </c>
      <c r="D159" s="239" t="s">
        <v>806</v>
      </c>
      <c r="E159" s="240">
        <v>18500</v>
      </c>
      <c r="F159" s="240">
        <v>0</v>
      </c>
      <c r="G159" s="240">
        <f>E159*40%</f>
        <v>7400</v>
      </c>
      <c r="H159" s="240">
        <v>700</v>
      </c>
      <c r="I159" s="240">
        <v>0</v>
      </c>
      <c r="J159" s="240">
        <v>0</v>
      </c>
      <c r="K159" s="240">
        <v>0</v>
      </c>
      <c r="L159" s="240">
        <f t="shared" si="19"/>
        <v>1850</v>
      </c>
      <c r="M159" s="236">
        <f t="shared" si="20"/>
        <v>28450</v>
      </c>
      <c r="N159" s="240">
        <f t="shared" si="21"/>
        <v>341400</v>
      </c>
      <c r="O159" s="240">
        <f t="shared" si="22"/>
        <v>37000</v>
      </c>
      <c r="P159" s="240">
        <v>0</v>
      </c>
      <c r="Q159" s="236">
        <f t="shared" si="23"/>
        <v>378400</v>
      </c>
    </row>
    <row r="160" spans="1:17" ht="15">
      <c r="A160" s="377">
        <v>38</v>
      </c>
      <c r="B160" s="237" t="s">
        <v>443</v>
      </c>
      <c r="C160" s="238" t="s">
        <v>420</v>
      </c>
      <c r="D160" s="239" t="s">
        <v>781</v>
      </c>
      <c r="E160" s="240">
        <v>11980</v>
      </c>
      <c r="F160" s="240">
        <v>0</v>
      </c>
      <c r="G160" s="240">
        <v>4800</v>
      </c>
      <c r="H160" s="241">
        <v>700</v>
      </c>
      <c r="I160" s="241">
        <v>0</v>
      </c>
      <c r="J160" s="241">
        <v>0</v>
      </c>
      <c r="K160" s="241">
        <v>0</v>
      </c>
      <c r="L160" s="240">
        <f aca="true" t="shared" si="24" ref="L160:L188">E160*10%</f>
        <v>1198</v>
      </c>
      <c r="M160" s="236">
        <f t="shared" si="20"/>
        <v>18678</v>
      </c>
      <c r="N160" s="240">
        <f aca="true" t="shared" si="25" ref="N160:N188">M160*12</f>
        <v>224136</v>
      </c>
      <c r="O160" s="240">
        <f aca="true" t="shared" si="26" ref="O160:O188">E160*2</f>
        <v>23960</v>
      </c>
      <c r="P160" s="240">
        <v>0</v>
      </c>
      <c r="Q160" s="236">
        <f t="shared" si="23"/>
        <v>248096</v>
      </c>
    </row>
    <row r="161" spans="1:17" ht="15">
      <c r="A161" s="377">
        <v>39</v>
      </c>
      <c r="B161" s="237" t="s">
        <v>444</v>
      </c>
      <c r="C161" s="238" t="s">
        <v>420</v>
      </c>
      <c r="D161" s="239" t="s">
        <v>806</v>
      </c>
      <c r="E161" s="240">
        <v>21300</v>
      </c>
      <c r="F161" s="240">
        <v>0</v>
      </c>
      <c r="G161" s="240">
        <f>E161*40%</f>
        <v>8520</v>
      </c>
      <c r="H161" s="241">
        <v>700</v>
      </c>
      <c r="I161" s="241">
        <v>0</v>
      </c>
      <c r="J161" s="241">
        <v>200</v>
      </c>
      <c r="K161" s="241">
        <v>0</v>
      </c>
      <c r="L161" s="240">
        <f t="shared" si="24"/>
        <v>2130</v>
      </c>
      <c r="M161" s="236">
        <f t="shared" si="20"/>
        <v>32850</v>
      </c>
      <c r="N161" s="240">
        <f t="shared" si="25"/>
        <v>394200</v>
      </c>
      <c r="O161" s="240">
        <f t="shared" si="26"/>
        <v>42600</v>
      </c>
      <c r="P161" s="240">
        <v>0</v>
      </c>
      <c r="Q161" s="236">
        <f t="shared" si="23"/>
        <v>436800</v>
      </c>
    </row>
    <row r="162" spans="1:17" ht="15">
      <c r="A162" s="377">
        <v>40</v>
      </c>
      <c r="B162" s="237" t="s">
        <v>444</v>
      </c>
      <c r="C162" s="238" t="s">
        <v>445</v>
      </c>
      <c r="D162" s="239" t="s">
        <v>806</v>
      </c>
      <c r="E162" s="240">
        <v>44000</v>
      </c>
      <c r="F162" s="240">
        <v>0</v>
      </c>
      <c r="G162" s="240">
        <f>8520*2</f>
        <v>17040</v>
      </c>
      <c r="H162" s="241">
        <v>1400</v>
      </c>
      <c r="I162" s="241">
        <v>0</v>
      </c>
      <c r="J162" s="241">
        <v>600</v>
      </c>
      <c r="K162" s="241">
        <v>0</v>
      </c>
      <c r="L162" s="240">
        <f t="shared" si="24"/>
        <v>4400</v>
      </c>
      <c r="M162" s="236">
        <f t="shared" si="20"/>
        <v>67440</v>
      </c>
      <c r="N162" s="240">
        <f t="shared" si="25"/>
        <v>809280</v>
      </c>
      <c r="O162" s="240">
        <f t="shared" si="26"/>
        <v>88000</v>
      </c>
      <c r="P162" s="240">
        <v>0</v>
      </c>
      <c r="Q162" s="236">
        <f t="shared" si="23"/>
        <v>897280</v>
      </c>
    </row>
    <row r="163" spans="1:17" ht="15">
      <c r="A163" s="377">
        <v>41</v>
      </c>
      <c r="B163" s="237" t="s">
        <v>444</v>
      </c>
      <c r="C163" s="238"/>
      <c r="D163" s="239" t="s">
        <v>806</v>
      </c>
      <c r="E163" s="240">
        <v>44000</v>
      </c>
      <c r="F163" s="240">
        <v>0</v>
      </c>
      <c r="G163" s="240">
        <f>8520*2</f>
        <v>17040</v>
      </c>
      <c r="H163" s="241">
        <v>1400</v>
      </c>
      <c r="I163" s="241">
        <v>0</v>
      </c>
      <c r="J163" s="241">
        <v>600</v>
      </c>
      <c r="K163" s="241">
        <v>0</v>
      </c>
      <c r="L163" s="240">
        <f>E163*10%</f>
        <v>4400</v>
      </c>
      <c r="M163" s="236">
        <f>SUM(E163:L163)</f>
        <v>67440</v>
      </c>
      <c r="N163" s="240">
        <f>M163*12</f>
        <v>809280</v>
      </c>
      <c r="O163" s="240">
        <f>E163*2</f>
        <v>88000</v>
      </c>
      <c r="P163" s="240">
        <v>0</v>
      </c>
      <c r="Q163" s="236">
        <f>SUM(N163:P163)</f>
        <v>897280</v>
      </c>
    </row>
    <row r="164" spans="1:17" ht="15">
      <c r="A164" s="377">
        <v>42</v>
      </c>
      <c r="B164" s="237" t="s">
        <v>927</v>
      </c>
      <c r="C164" s="238" t="s">
        <v>420</v>
      </c>
      <c r="D164" s="239" t="s">
        <v>781</v>
      </c>
      <c r="E164" s="240">
        <v>0</v>
      </c>
      <c r="F164" s="240">
        <v>0</v>
      </c>
      <c r="G164" s="240">
        <v>0</v>
      </c>
      <c r="H164" s="241">
        <v>0</v>
      </c>
      <c r="I164" s="241">
        <v>0</v>
      </c>
      <c r="J164" s="241">
        <v>0</v>
      </c>
      <c r="K164" s="241">
        <v>0</v>
      </c>
      <c r="L164" s="240">
        <f t="shared" si="24"/>
        <v>0</v>
      </c>
      <c r="M164" s="236">
        <f t="shared" si="20"/>
        <v>0</v>
      </c>
      <c r="N164" s="240">
        <f t="shared" si="25"/>
        <v>0</v>
      </c>
      <c r="O164" s="240">
        <f t="shared" si="26"/>
        <v>0</v>
      </c>
      <c r="P164" s="240">
        <v>0</v>
      </c>
      <c r="Q164" s="236">
        <f t="shared" si="23"/>
        <v>0</v>
      </c>
    </row>
    <row r="165" spans="1:17" ht="15">
      <c r="A165" s="377">
        <v>43</v>
      </c>
      <c r="B165" s="237" t="s">
        <v>807</v>
      </c>
      <c r="C165" s="238" t="s">
        <v>420</v>
      </c>
      <c r="D165" s="239" t="s">
        <v>785</v>
      </c>
      <c r="E165" s="240">
        <v>8450</v>
      </c>
      <c r="F165" s="240">
        <v>0</v>
      </c>
      <c r="G165" s="240">
        <f>E165*45%</f>
        <v>3802.5</v>
      </c>
      <c r="H165" s="241">
        <v>700</v>
      </c>
      <c r="I165" s="241">
        <v>0</v>
      </c>
      <c r="J165" s="241">
        <v>0</v>
      </c>
      <c r="K165" s="241">
        <v>0</v>
      </c>
      <c r="L165" s="240">
        <f t="shared" si="24"/>
        <v>845</v>
      </c>
      <c r="M165" s="236">
        <f t="shared" si="20"/>
        <v>13797.5</v>
      </c>
      <c r="N165" s="240">
        <f t="shared" si="25"/>
        <v>165570</v>
      </c>
      <c r="O165" s="240">
        <f t="shared" si="26"/>
        <v>16900</v>
      </c>
      <c r="P165" s="240">
        <v>0</v>
      </c>
      <c r="Q165" s="236">
        <f t="shared" si="23"/>
        <v>182470</v>
      </c>
    </row>
    <row r="166" spans="1:17" ht="15">
      <c r="A166" s="377">
        <v>44</v>
      </c>
      <c r="B166" s="237" t="s">
        <v>446</v>
      </c>
      <c r="C166" s="238" t="s">
        <v>420</v>
      </c>
      <c r="D166" s="239" t="s">
        <v>772</v>
      </c>
      <c r="E166" s="240">
        <v>10220</v>
      </c>
      <c r="F166" s="240">
        <v>0</v>
      </c>
      <c r="G166" s="240">
        <f>E166*45%</f>
        <v>4599</v>
      </c>
      <c r="H166" s="241">
        <v>700</v>
      </c>
      <c r="I166" s="241">
        <v>150</v>
      </c>
      <c r="J166" s="241">
        <v>300</v>
      </c>
      <c r="K166" s="241">
        <v>0</v>
      </c>
      <c r="L166" s="240">
        <f t="shared" si="24"/>
        <v>1022</v>
      </c>
      <c r="M166" s="236">
        <f t="shared" si="20"/>
        <v>16991</v>
      </c>
      <c r="N166" s="240">
        <f t="shared" si="25"/>
        <v>203892</v>
      </c>
      <c r="O166" s="240">
        <f t="shared" si="26"/>
        <v>20440</v>
      </c>
      <c r="P166" s="240">
        <v>9805</v>
      </c>
      <c r="Q166" s="236">
        <f t="shared" si="23"/>
        <v>234137</v>
      </c>
    </row>
    <row r="167" spans="1:17" ht="15">
      <c r="A167" s="377">
        <v>45</v>
      </c>
      <c r="B167" s="237" t="s">
        <v>928</v>
      </c>
      <c r="C167" s="238" t="s">
        <v>420</v>
      </c>
      <c r="D167" s="239" t="s">
        <v>773</v>
      </c>
      <c r="E167" s="240">
        <v>0</v>
      </c>
      <c r="F167" s="240">
        <v>0</v>
      </c>
      <c r="G167" s="240">
        <f>E167*45%</f>
        <v>0</v>
      </c>
      <c r="H167" s="241">
        <v>0</v>
      </c>
      <c r="I167" s="241">
        <v>0</v>
      </c>
      <c r="J167" s="241">
        <v>0</v>
      </c>
      <c r="K167" s="241">
        <v>0</v>
      </c>
      <c r="L167" s="240">
        <f t="shared" si="24"/>
        <v>0</v>
      </c>
      <c r="M167" s="236">
        <f t="shared" si="20"/>
        <v>0</v>
      </c>
      <c r="N167" s="240">
        <f t="shared" si="25"/>
        <v>0</v>
      </c>
      <c r="O167" s="240">
        <f t="shared" si="26"/>
        <v>0</v>
      </c>
      <c r="P167" s="240">
        <v>0</v>
      </c>
      <c r="Q167" s="236">
        <f t="shared" si="23"/>
        <v>0</v>
      </c>
    </row>
    <row r="168" spans="1:17" ht="15">
      <c r="A168" s="377">
        <v>46</v>
      </c>
      <c r="B168" s="237" t="s">
        <v>447</v>
      </c>
      <c r="C168" s="238" t="s">
        <v>420</v>
      </c>
      <c r="D168" s="239" t="s">
        <v>773</v>
      </c>
      <c r="E168" s="240">
        <v>10575</v>
      </c>
      <c r="F168" s="240">
        <v>0</v>
      </c>
      <c r="G168" s="240">
        <f>E168*45%</f>
        <v>4758.75</v>
      </c>
      <c r="H168" s="241">
        <v>700</v>
      </c>
      <c r="I168" s="241">
        <v>150</v>
      </c>
      <c r="J168" s="241">
        <v>300</v>
      </c>
      <c r="K168" s="241">
        <v>0</v>
      </c>
      <c r="L168" s="240">
        <f t="shared" si="24"/>
        <v>1057.5</v>
      </c>
      <c r="M168" s="236">
        <f t="shared" si="20"/>
        <v>17541.25</v>
      </c>
      <c r="N168" s="240">
        <f t="shared" si="25"/>
        <v>210495</v>
      </c>
      <c r="O168" s="240">
        <f t="shared" si="26"/>
        <v>21150</v>
      </c>
      <c r="P168" s="240">
        <v>0</v>
      </c>
      <c r="Q168" s="236">
        <f t="shared" si="23"/>
        <v>231645</v>
      </c>
    </row>
    <row r="169" spans="1:17" ht="15">
      <c r="A169" s="377">
        <v>47</v>
      </c>
      <c r="B169" s="237" t="s">
        <v>448</v>
      </c>
      <c r="C169" s="238" t="s">
        <v>420</v>
      </c>
      <c r="D169" s="239" t="s">
        <v>773</v>
      </c>
      <c r="E169" s="240">
        <v>10575</v>
      </c>
      <c r="F169" s="240">
        <v>0</v>
      </c>
      <c r="G169" s="240">
        <f>E169*45%</f>
        <v>4758.75</v>
      </c>
      <c r="H169" s="241">
        <v>700</v>
      </c>
      <c r="I169" s="241">
        <v>150</v>
      </c>
      <c r="J169" s="241">
        <v>300</v>
      </c>
      <c r="K169" s="241">
        <v>0</v>
      </c>
      <c r="L169" s="240">
        <f t="shared" si="24"/>
        <v>1057.5</v>
      </c>
      <c r="M169" s="236">
        <f t="shared" si="20"/>
        <v>17541.25</v>
      </c>
      <c r="N169" s="240">
        <f t="shared" si="25"/>
        <v>210495</v>
      </c>
      <c r="O169" s="240">
        <f t="shared" si="26"/>
        <v>21150</v>
      </c>
      <c r="P169" s="240">
        <v>0</v>
      </c>
      <c r="Q169" s="236">
        <f t="shared" si="23"/>
        <v>231645</v>
      </c>
    </row>
    <row r="170" spans="1:17" ht="15">
      <c r="A170" s="377">
        <v>48</v>
      </c>
      <c r="B170" s="237" t="s">
        <v>449</v>
      </c>
      <c r="C170" s="238" t="s">
        <v>420</v>
      </c>
      <c r="D170" s="239" t="s">
        <v>774</v>
      </c>
      <c r="E170" s="240">
        <v>6510</v>
      </c>
      <c r="F170" s="240">
        <v>220</v>
      </c>
      <c r="G170" s="240">
        <f>(E170+F170)*45%</f>
        <v>3028.5</v>
      </c>
      <c r="H170" s="241">
        <v>700</v>
      </c>
      <c r="I170" s="241">
        <v>150</v>
      </c>
      <c r="J170" s="241">
        <v>300</v>
      </c>
      <c r="K170" s="241">
        <v>0</v>
      </c>
      <c r="L170" s="240">
        <f t="shared" si="24"/>
        <v>651</v>
      </c>
      <c r="M170" s="236">
        <f t="shared" si="20"/>
        <v>11559.5</v>
      </c>
      <c r="N170" s="240">
        <f t="shared" si="25"/>
        <v>138714</v>
      </c>
      <c r="O170" s="240">
        <f t="shared" si="26"/>
        <v>13020</v>
      </c>
      <c r="P170" s="240">
        <v>0</v>
      </c>
      <c r="Q170" s="236">
        <f t="shared" si="23"/>
        <v>151734</v>
      </c>
    </row>
    <row r="171" spans="1:17" ht="15">
      <c r="A171" s="377">
        <v>49</v>
      </c>
      <c r="B171" s="237" t="s">
        <v>450</v>
      </c>
      <c r="C171" s="238" t="s">
        <v>420</v>
      </c>
      <c r="D171" s="239" t="s">
        <v>773</v>
      </c>
      <c r="E171" s="240">
        <v>9815</v>
      </c>
      <c r="F171" s="240">
        <v>0</v>
      </c>
      <c r="G171" s="240">
        <f>(E171+F171)*45%</f>
        <v>4416.75</v>
      </c>
      <c r="H171" s="241">
        <v>700</v>
      </c>
      <c r="I171" s="241">
        <v>150</v>
      </c>
      <c r="J171" s="241">
        <v>300</v>
      </c>
      <c r="K171" s="241">
        <v>0</v>
      </c>
      <c r="L171" s="240">
        <f t="shared" si="24"/>
        <v>981.5</v>
      </c>
      <c r="M171" s="236">
        <f t="shared" si="20"/>
        <v>16363.25</v>
      </c>
      <c r="N171" s="240">
        <f t="shared" si="25"/>
        <v>196359</v>
      </c>
      <c r="O171" s="240">
        <f t="shared" si="26"/>
        <v>19630</v>
      </c>
      <c r="P171" s="240">
        <v>0</v>
      </c>
      <c r="Q171" s="236">
        <f t="shared" si="23"/>
        <v>215989</v>
      </c>
    </row>
    <row r="172" spans="1:17" ht="15">
      <c r="A172" s="377">
        <v>50</v>
      </c>
      <c r="B172" s="237" t="s">
        <v>929</v>
      </c>
      <c r="C172" s="238" t="s">
        <v>420</v>
      </c>
      <c r="D172" s="239" t="s">
        <v>774</v>
      </c>
      <c r="E172" s="240">
        <v>0</v>
      </c>
      <c r="F172" s="240">
        <v>0</v>
      </c>
      <c r="G172" s="240">
        <f>(E172+F172)*50%</f>
        <v>0</v>
      </c>
      <c r="H172" s="241">
        <v>0</v>
      </c>
      <c r="I172" s="241">
        <v>0</v>
      </c>
      <c r="J172" s="241">
        <v>0</v>
      </c>
      <c r="K172" s="241">
        <v>0</v>
      </c>
      <c r="L172" s="240">
        <f t="shared" si="24"/>
        <v>0</v>
      </c>
      <c r="M172" s="236">
        <f t="shared" si="20"/>
        <v>0</v>
      </c>
      <c r="N172" s="240">
        <f t="shared" si="25"/>
        <v>0</v>
      </c>
      <c r="O172" s="240">
        <f t="shared" si="26"/>
        <v>0</v>
      </c>
      <c r="P172" s="240">
        <v>0</v>
      </c>
      <c r="Q172" s="236">
        <f t="shared" si="23"/>
        <v>0</v>
      </c>
    </row>
    <row r="173" spans="1:17" ht="15">
      <c r="A173" s="377">
        <v>51</v>
      </c>
      <c r="B173" s="237" t="s">
        <v>451</v>
      </c>
      <c r="C173" s="238" t="s">
        <v>420</v>
      </c>
      <c r="D173" s="239" t="s">
        <v>778</v>
      </c>
      <c r="E173" s="240">
        <v>7660</v>
      </c>
      <c r="F173" s="240">
        <v>180</v>
      </c>
      <c r="G173" s="240">
        <f aca="true" t="shared" si="27" ref="G173:G185">(E173+F173)*45%</f>
        <v>3528</v>
      </c>
      <c r="H173" s="241">
        <v>700</v>
      </c>
      <c r="I173" s="241">
        <v>150</v>
      </c>
      <c r="J173" s="241">
        <v>300</v>
      </c>
      <c r="K173" s="241">
        <v>125</v>
      </c>
      <c r="L173" s="240">
        <f t="shared" si="24"/>
        <v>766</v>
      </c>
      <c r="M173" s="236">
        <f t="shared" si="20"/>
        <v>13409</v>
      </c>
      <c r="N173" s="240">
        <f t="shared" si="25"/>
        <v>160908</v>
      </c>
      <c r="O173" s="240">
        <f t="shared" si="26"/>
        <v>15320</v>
      </c>
      <c r="P173" s="240">
        <v>0</v>
      </c>
      <c r="Q173" s="236">
        <f t="shared" si="23"/>
        <v>176228</v>
      </c>
    </row>
    <row r="174" spans="1:17" ht="15">
      <c r="A174" s="377">
        <v>52</v>
      </c>
      <c r="B174" s="237" t="s">
        <v>451</v>
      </c>
      <c r="C174" s="238" t="s">
        <v>420</v>
      </c>
      <c r="D174" s="239" t="s">
        <v>778</v>
      </c>
      <c r="E174" s="240">
        <v>7510</v>
      </c>
      <c r="F174" s="240">
        <v>30</v>
      </c>
      <c r="G174" s="240">
        <f t="shared" si="27"/>
        <v>3393</v>
      </c>
      <c r="H174" s="241">
        <v>700</v>
      </c>
      <c r="I174" s="241">
        <v>150</v>
      </c>
      <c r="J174" s="241">
        <v>300</v>
      </c>
      <c r="K174" s="241">
        <v>125</v>
      </c>
      <c r="L174" s="240">
        <f t="shared" si="24"/>
        <v>751</v>
      </c>
      <c r="M174" s="236">
        <f t="shared" si="20"/>
        <v>12959</v>
      </c>
      <c r="N174" s="240">
        <f t="shared" si="25"/>
        <v>155508</v>
      </c>
      <c r="O174" s="240">
        <f t="shared" si="26"/>
        <v>15020</v>
      </c>
      <c r="P174" s="240">
        <v>7540</v>
      </c>
      <c r="Q174" s="236">
        <f t="shared" si="23"/>
        <v>178068</v>
      </c>
    </row>
    <row r="175" spans="1:17" ht="15">
      <c r="A175" s="377">
        <v>53</v>
      </c>
      <c r="B175" s="237" t="s">
        <v>452</v>
      </c>
      <c r="C175" s="238" t="s">
        <v>420</v>
      </c>
      <c r="D175" s="239" t="s">
        <v>778</v>
      </c>
      <c r="E175" s="240">
        <v>7510</v>
      </c>
      <c r="F175" s="240">
        <v>30</v>
      </c>
      <c r="G175" s="240">
        <f t="shared" si="27"/>
        <v>3393</v>
      </c>
      <c r="H175" s="241">
        <v>700</v>
      </c>
      <c r="I175" s="241">
        <v>150</v>
      </c>
      <c r="J175" s="241">
        <v>300</v>
      </c>
      <c r="K175" s="241">
        <v>75</v>
      </c>
      <c r="L175" s="240">
        <f t="shared" si="24"/>
        <v>751</v>
      </c>
      <c r="M175" s="236">
        <f t="shared" si="20"/>
        <v>12909</v>
      </c>
      <c r="N175" s="240">
        <f t="shared" si="25"/>
        <v>154908</v>
      </c>
      <c r="O175" s="240">
        <f t="shared" si="26"/>
        <v>15020</v>
      </c>
      <c r="P175" s="240">
        <v>0</v>
      </c>
      <c r="Q175" s="236">
        <f t="shared" si="23"/>
        <v>169928</v>
      </c>
    </row>
    <row r="176" spans="1:17" ht="15">
      <c r="A176" s="377">
        <v>54</v>
      </c>
      <c r="B176" s="237" t="s">
        <v>452</v>
      </c>
      <c r="C176" s="238" t="s">
        <v>420</v>
      </c>
      <c r="D176" s="239" t="s">
        <v>778</v>
      </c>
      <c r="E176" s="240">
        <v>7335</v>
      </c>
      <c r="F176" s="240">
        <v>120</v>
      </c>
      <c r="G176" s="240">
        <f t="shared" si="27"/>
        <v>3354.75</v>
      </c>
      <c r="H176" s="241">
        <v>700</v>
      </c>
      <c r="I176" s="241">
        <v>150</v>
      </c>
      <c r="J176" s="241">
        <v>200</v>
      </c>
      <c r="K176" s="241">
        <v>75</v>
      </c>
      <c r="L176" s="240">
        <f t="shared" si="24"/>
        <v>733.5</v>
      </c>
      <c r="M176" s="236">
        <f t="shared" si="20"/>
        <v>12668.25</v>
      </c>
      <c r="N176" s="240">
        <f t="shared" si="25"/>
        <v>152019</v>
      </c>
      <c r="O176" s="240">
        <f t="shared" si="26"/>
        <v>14670</v>
      </c>
      <c r="P176" s="240">
        <v>0</v>
      </c>
      <c r="Q176" s="236">
        <f t="shared" si="23"/>
        <v>166689</v>
      </c>
    </row>
    <row r="177" spans="1:17" ht="15">
      <c r="A177" s="377">
        <v>55</v>
      </c>
      <c r="B177" s="237" t="s">
        <v>452</v>
      </c>
      <c r="C177" s="238" t="s">
        <v>445</v>
      </c>
      <c r="D177" s="239" t="s">
        <v>777</v>
      </c>
      <c r="E177" s="240">
        <v>14360</v>
      </c>
      <c r="F177" s="240">
        <v>400</v>
      </c>
      <c r="G177" s="240">
        <f t="shared" si="27"/>
        <v>6642</v>
      </c>
      <c r="H177" s="241">
        <v>1400</v>
      </c>
      <c r="I177" s="241">
        <v>300</v>
      </c>
      <c r="J177" s="241">
        <v>600</v>
      </c>
      <c r="K177" s="241">
        <v>150</v>
      </c>
      <c r="L177" s="240">
        <f t="shared" si="24"/>
        <v>1436</v>
      </c>
      <c r="M177" s="236">
        <f t="shared" si="20"/>
        <v>25288</v>
      </c>
      <c r="N177" s="240">
        <f t="shared" si="25"/>
        <v>303456</v>
      </c>
      <c r="O177" s="240">
        <f t="shared" si="26"/>
        <v>28720</v>
      </c>
      <c r="P177" s="240">
        <v>0</v>
      </c>
      <c r="Q177" s="236">
        <f t="shared" si="23"/>
        <v>332176</v>
      </c>
    </row>
    <row r="178" spans="1:17" ht="15">
      <c r="A178" s="377">
        <v>56</v>
      </c>
      <c r="B178" s="237" t="s">
        <v>452</v>
      </c>
      <c r="C178" s="238" t="s">
        <v>420</v>
      </c>
      <c r="D178" s="239" t="s">
        <v>779</v>
      </c>
      <c r="E178" s="240">
        <v>7370</v>
      </c>
      <c r="F178" s="240">
        <v>200</v>
      </c>
      <c r="G178" s="240">
        <f t="shared" si="27"/>
        <v>3406.5</v>
      </c>
      <c r="H178" s="241">
        <v>700</v>
      </c>
      <c r="I178" s="241">
        <v>150</v>
      </c>
      <c r="J178" s="241">
        <v>200</v>
      </c>
      <c r="K178" s="241">
        <v>75</v>
      </c>
      <c r="L178" s="240">
        <f t="shared" si="24"/>
        <v>737</v>
      </c>
      <c r="M178" s="236">
        <f t="shared" si="20"/>
        <v>12838.5</v>
      </c>
      <c r="N178" s="240">
        <f t="shared" si="25"/>
        <v>154062</v>
      </c>
      <c r="O178" s="240">
        <f t="shared" si="26"/>
        <v>14740</v>
      </c>
      <c r="P178" s="240">
        <v>0</v>
      </c>
      <c r="Q178" s="236">
        <f t="shared" si="23"/>
        <v>168802</v>
      </c>
    </row>
    <row r="179" spans="1:17" ht="15">
      <c r="A179" s="377">
        <v>57</v>
      </c>
      <c r="B179" s="237" t="s">
        <v>452</v>
      </c>
      <c r="C179" s="238"/>
      <c r="D179" s="239" t="s">
        <v>779</v>
      </c>
      <c r="E179" s="240">
        <v>7370</v>
      </c>
      <c r="F179" s="240">
        <v>200</v>
      </c>
      <c r="G179" s="240">
        <f>(E179+F179)*45%</f>
        <v>3406.5</v>
      </c>
      <c r="H179" s="241">
        <v>700</v>
      </c>
      <c r="I179" s="241">
        <v>150</v>
      </c>
      <c r="J179" s="241">
        <v>200</v>
      </c>
      <c r="K179" s="241">
        <v>75</v>
      </c>
      <c r="L179" s="240">
        <f>E179*10%</f>
        <v>737</v>
      </c>
      <c r="M179" s="236">
        <f>SUM(E179:L179)</f>
        <v>12838.5</v>
      </c>
      <c r="N179" s="240">
        <f>M179*12</f>
        <v>154062</v>
      </c>
      <c r="O179" s="240">
        <f>E179*2</f>
        <v>14740</v>
      </c>
      <c r="P179" s="240">
        <v>0</v>
      </c>
      <c r="Q179" s="236">
        <f>SUM(N179:P179)</f>
        <v>168802</v>
      </c>
    </row>
    <row r="180" spans="1:17" ht="15">
      <c r="A180" s="377">
        <v>58</v>
      </c>
      <c r="B180" s="237" t="s">
        <v>930</v>
      </c>
      <c r="C180" s="238" t="s">
        <v>420</v>
      </c>
      <c r="D180" s="239" t="s">
        <v>780</v>
      </c>
      <c r="E180" s="240">
        <v>0</v>
      </c>
      <c r="F180" s="240">
        <v>0</v>
      </c>
      <c r="G180" s="240">
        <v>0</v>
      </c>
      <c r="H180" s="241">
        <v>0</v>
      </c>
      <c r="I180" s="241">
        <v>0</v>
      </c>
      <c r="J180" s="241">
        <v>0</v>
      </c>
      <c r="K180" s="241">
        <v>0</v>
      </c>
      <c r="L180" s="240">
        <f t="shared" si="24"/>
        <v>0</v>
      </c>
      <c r="M180" s="236">
        <f t="shared" si="20"/>
        <v>0</v>
      </c>
      <c r="N180" s="240">
        <f t="shared" si="25"/>
        <v>0</v>
      </c>
      <c r="O180" s="240">
        <f t="shared" si="26"/>
        <v>0</v>
      </c>
      <c r="P180" s="240">
        <v>0</v>
      </c>
      <c r="Q180" s="236">
        <f t="shared" si="23"/>
        <v>0</v>
      </c>
    </row>
    <row r="181" spans="1:17" ht="15">
      <c r="A181" s="377">
        <v>59</v>
      </c>
      <c r="B181" s="237" t="s">
        <v>930</v>
      </c>
      <c r="C181" s="238" t="s">
        <v>420</v>
      </c>
      <c r="D181" s="239" t="s">
        <v>780</v>
      </c>
      <c r="E181" s="240">
        <v>0</v>
      </c>
      <c r="F181" s="240">
        <v>0</v>
      </c>
      <c r="G181" s="240">
        <v>0</v>
      </c>
      <c r="H181" s="241">
        <v>0</v>
      </c>
      <c r="I181" s="241">
        <v>0</v>
      </c>
      <c r="J181" s="241">
        <v>0</v>
      </c>
      <c r="K181" s="241">
        <v>0</v>
      </c>
      <c r="L181" s="240">
        <f t="shared" si="24"/>
        <v>0</v>
      </c>
      <c r="M181" s="236">
        <f t="shared" si="20"/>
        <v>0</v>
      </c>
      <c r="N181" s="240">
        <f t="shared" si="25"/>
        <v>0</v>
      </c>
      <c r="O181" s="240">
        <f t="shared" si="26"/>
        <v>0</v>
      </c>
      <c r="P181" s="240">
        <v>0</v>
      </c>
      <c r="Q181" s="236">
        <f t="shared" si="23"/>
        <v>0</v>
      </c>
    </row>
    <row r="182" spans="1:17" ht="15">
      <c r="A182" s="377">
        <v>60</v>
      </c>
      <c r="B182" s="237" t="s">
        <v>453</v>
      </c>
      <c r="C182" s="238" t="s">
        <v>420</v>
      </c>
      <c r="D182" s="239" t="s">
        <v>779</v>
      </c>
      <c r="E182" s="240">
        <v>7260</v>
      </c>
      <c r="F182" s="240">
        <v>120</v>
      </c>
      <c r="G182" s="240">
        <f t="shared" si="27"/>
        <v>3321</v>
      </c>
      <c r="H182" s="241">
        <v>700</v>
      </c>
      <c r="I182" s="241">
        <v>150</v>
      </c>
      <c r="J182" s="241">
        <v>300</v>
      </c>
      <c r="K182" s="241">
        <v>75</v>
      </c>
      <c r="L182" s="240">
        <f t="shared" si="24"/>
        <v>726</v>
      </c>
      <c r="M182" s="236">
        <f t="shared" si="20"/>
        <v>12652</v>
      </c>
      <c r="N182" s="240">
        <f t="shared" si="25"/>
        <v>151824</v>
      </c>
      <c r="O182" s="240">
        <f t="shared" si="26"/>
        <v>14520</v>
      </c>
      <c r="P182" s="240">
        <v>0</v>
      </c>
      <c r="Q182" s="236">
        <f t="shared" si="23"/>
        <v>166344</v>
      </c>
    </row>
    <row r="183" spans="1:17" ht="15">
      <c r="A183" s="377">
        <v>61</v>
      </c>
      <c r="B183" s="237" t="s">
        <v>453</v>
      </c>
      <c r="C183" s="238" t="s">
        <v>420</v>
      </c>
      <c r="D183" s="239" t="s">
        <v>778</v>
      </c>
      <c r="E183" s="240">
        <v>6710</v>
      </c>
      <c r="F183" s="240">
        <v>120</v>
      </c>
      <c r="G183" s="240">
        <f t="shared" si="27"/>
        <v>3073.5</v>
      </c>
      <c r="H183" s="241">
        <v>700</v>
      </c>
      <c r="I183" s="241">
        <v>150</v>
      </c>
      <c r="J183" s="241">
        <v>300</v>
      </c>
      <c r="K183" s="241">
        <v>75</v>
      </c>
      <c r="L183" s="240">
        <f t="shared" si="24"/>
        <v>671</v>
      </c>
      <c r="M183" s="236">
        <f t="shared" si="20"/>
        <v>11799.5</v>
      </c>
      <c r="N183" s="240">
        <f t="shared" si="25"/>
        <v>141594</v>
      </c>
      <c r="O183" s="240">
        <f t="shared" si="26"/>
        <v>13420</v>
      </c>
      <c r="P183" s="240">
        <v>0</v>
      </c>
      <c r="Q183" s="236">
        <f t="shared" si="23"/>
        <v>155014</v>
      </c>
    </row>
    <row r="184" spans="1:17" ht="15">
      <c r="A184" s="377">
        <v>62</v>
      </c>
      <c r="B184" s="237" t="s">
        <v>453</v>
      </c>
      <c r="C184" s="238" t="s">
        <v>420</v>
      </c>
      <c r="D184" s="239" t="s">
        <v>778</v>
      </c>
      <c r="E184" s="240">
        <v>7775</v>
      </c>
      <c r="F184" s="240">
        <v>30</v>
      </c>
      <c r="G184" s="240">
        <f t="shared" si="27"/>
        <v>3512.25</v>
      </c>
      <c r="H184" s="241">
        <v>700</v>
      </c>
      <c r="I184" s="241">
        <v>150</v>
      </c>
      <c r="J184" s="241">
        <v>300</v>
      </c>
      <c r="K184" s="241">
        <v>75</v>
      </c>
      <c r="L184" s="240">
        <f t="shared" si="24"/>
        <v>777.5</v>
      </c>
      <c r="M184" s="236">
        <f t="shared" si="20"/>
        <v>13319.75</v>
      </c>
      <c r="N184" s="240">
        <f t="shared" si="25"/>
        <v>159837</v>
      </c>
      <c r="O184" s="240">
        <f t="shared" si="26"/>
        <v>15550</v>
      </c>
      <c r="P184" s="240">
        <v>7805</v>
      </c>
      <c r="Q184" s="236">
        <f t="shared" si="23"/>
        <v>183192</v>
      </c>
    </row>
    <row r="185" spans="1:17" ht="15">
      <c r="A185" s="377">
        <v>63</v>
      </c>
      <c r="B185" s="237" t="s">
        <v>453</v>
      </c>
      <c r="C185" s="238" t="s">
        <v>420</v>
      </c>
      <c r="D185" s="239" t="s">
        <v>778</v>
      </c>
      <c r="E185" s="240">
        <v>6975</v>
      </c>
      <c r="F185" s="240">
        <v>120</v>
      </c>
      <c r="G185" s="240">
        <f t="shared" si="27"/>
        <v>3192.75</v>
      </c>
      <c r="H185" s="241">
        <v>700</v>
      </c>
      <c r="I185" s="241">
        <v>150</v>
      </c>
      <c r="J185" s="241">
        <v>300</v>
      </c>
      <c r="K185" s="241">
        <v>75</v>
      </c>
      <c r="L185" s="240">
        <f t="shared" si="24"/>
        <v>697.5</v>
      </c>
      <c r="M185" s="236">
        <f>SUM(E185:L185)</f>
        <v>12210.25</v>
      </c>
      <c r="N185" s="240">
        <f t="shared" si="25"/>
        <v>146523</v>
      </c>
      <c r="O185" s="240">
        <f t="shared" si="26"/>
        <v>13950</v>
      </c>
      <c r="P185" s="240">
        <v>0</v>
      </c>
      <c r="Q185" s="236">
        <f t="shared" si="23"/>
        <v>160473</v>
      </c>
    </row>
    <row r="186" spans="1:17" ht="15">
      <c r="A186" s="377">
        <v>64</v>
      </c>
      <c r="B186" s="237" t="s">
        <v>454</v>
      </c>
      <c r="C186" s="238" t="s">
        <v>420</v>
      </c>
      <c r="D186" s="239" t="s">
        <v>778</v>
      </c>
      <c r="E186" s="240">
        <v>7240</v>
      </c>
      <c r="F186" s="240">
        <v>30</v>
      </c>
      <c r="G186" s="240">
        <f>(E186+F186)*45%</f>
        <v>3271.5</v>
      </c>
      <c r="H186" s="241">
        <v>700</v>
      </c>
      <c r="I186" s="241">
        <v>150</v>
      </c>
      <c r="J186" s="241">
        <v>0</v>
      </c>
      <c r="K186" s="241">
        <v>75</v>
      </c>
      <c r="L186" s="240">
        <f>E186*10%</f>
        <v>724</v>
      </c>
      <c r="M186" s="236">
        <f>SUM(E186:L186)</f>
        <v>12190.5</v>
      </c>
      <c r="N186" s="240">
        <f>M186*12</f>
        <v>146286</v>
      </c>
      <c r="O186" s="240">
        <f>E186*2</f>
        <v>14480</v>
      </c>
      <c r="P186" s="240">
        <v>0</v>
      </c>
      <c r="Q186" s="236">
        <f>SUM(N186:P186)</f>
        <v>160766</v>
      </c>
    </row>
    <row r="187" spans="1:17" ht="15">
      <c r="A187" s="377">
        <v>65</v>
      </c>
      <c r="B187" s="237" t="s">
        <v>931</v>
      </c>
      <c r="C187" s="238" t="s">
        <v>420</v>
      </c>
      <c r="D187" s="239" t="s">
        <v>780</v>
      </c>
      <c r="E187" s="240">
        <v>0</v>
      </c>
      <c r="F187" s="240">
        <v>0</v>
      </c>
      <c r="G187" s="240">
        <v>0</v>
      </c>
      <c r="H187" s="241">
        <v>0</v>
      </c>
      <c r="I187" s="241">
        <v>0</v>
      </c>
      <c r="J187" s="241">
        <v>0</v>
      </c>
      <c r="K187" s="241">
        <v>0</v>
      </c>
      <c r="L187" s="240">
        <f>E187*10%</f>
        <v>0</v>
      </c>
      <c r="M187" s="236">
        <f>SUM(E187:L187)</f>
        <v>0</v>
      </c>
      <c r="N187" s="240">
        <f>M187*12</f>
        <v>0</v>
      </c>
      <c r="O187" s="240">
        <f>E187*2</f>
        <v>0</v>
      </c>
      <c r="P187" s="240">
        <v>4480</v>
      </c>
      <c r="Q187" s="236">
        <f>SUM(N187:P187)</f>
        <v>4480</v>
      </c>
    </row>
    <row r="188" spans="1:17" ht="15">
      <c r="A188" s="377">
        <v>66</v>
      </c>
      <c r="B188" s="237" t="s">
        <v>455</v>
      </c>
      <c r="C188" s="238" t="s">
        <v>420</v>
      </c>
      <c r="D188" s="239" t="s">
        <v>780</v>
      </c>
      <c r="E188" s="240">
        <v>4480</v>
      </c>
      <c r="F188" s="240">
        <v>0</v>
      </c>
      <c r="G188" s="240">
        <v>2250</v>
      </c>
      <c r="H188" s="241">
        <v>700</v>
      </c>
      <c r="I188" s="241">
        <v>150</v>
      </c>
      <c r="J188" s="241">
        <v>300</v>
      </c>
      <c r="K188" s="241">
        <v>75</v>
      </c>
      <c r="L188" s="240">
        <f t="shared" si="24"/>
        <v>448</v>
      </c>
      <c r="M188" s="236">
        <f>SUM(E188:L188)</f>
        <v>8403</v>
      </c>
      <c r="N188" s="240">
        <f t="shared" si="25"/>
        <v>100836</v>
      </c>
      <c r="O188" s="240">
        <f t="shared" si="26"/>
        <v>8960</v>
      </c>
      <c r="P188" s="240">
        <v>0</v>
      </c>
      <c r="Q188" s="236">
        <f>SUM(N188:P188)</f>
        <v>109796</v>
      </c>
    </row>
    <row r="189" spans="1:17" ht="15">
      <c r="A189" s="377">
        <v>67</v>
      </c>
      <c r="B189" s="237" t="s">
        <v>487</v>
      </c>
      <c r="C189" s="238" t="s">
        <v>420</v>
      </c>
      <c r="D189" s="239" t="s">
        <v>778</v>
      </c>
      <c r="E189" s="240">
        <v>7335</v>
      </c>
      <c r="F189" s="240">
        <v>120</v>
      </c>
      <c r="G189" s="240">
        <f>(E189+F189)*45%</f>
        <v>3354.75</v>
      </c>
      <c r="H189" s="241">
        <v>700</v>
      </c>
      <c r="I189" s="241">
        <v>150</v>
      </c>
      <c r="J189" s="241">
        <v>300</v>
      </c>
      <c r="K189" s="241">
        <v>75</v>
      </c>
      <c r="L189" s="240">
        <f>E189*10%</f>
        <v>733.5</v>
      </c>
      <c r="M189" s="236">
        <f>SUM(E189:L189)</f>
        <v>12768.25</v>
      </c>
      <c r="N189" s="240">
        <f>M189*12</f>
        <v>153219</v>
      </c>
      <c r="O189" s="240">
        <f>E189*2</f>
        <v>14670</v>
      </c>
      <c r="P189" s="240">
        <v>0</v>
      </c>
      <c r="Q189" s="236">
        <f>SUM(N189:P189)</f>
        <v>167889</v>
      </c>
    </row>
    <row r="190" spans="1:17" s="336" customFormat="1" ht="15">
      <c r="A190" s="421" t="s">
        <v>456</v>
      </c>
      <c r="B190" s="422"/>
      <c r="C190" s="423"/>
      <c r="D190" s="229"/>
      <c r="E190" s="321">
        <f>SUM(E123:E189)</f>
        <v>1027345</v>
      </c>
      <c r="F190" s="321">
        <f aca="true" t="shared" si="28" ref="F190:L190">SUM(F123:F189)</f>
        <v>1920</v>
      </c>
      <c r="G190" s="321">
        <f t="shared" si="28"/>
        <v>401516.25</v>
      </c>
      <c r="H190" s="321">
        <f t="shared" si="28"/>
        <v>42700</v>
      </c>
      <c r="I190" s="321">
        <f t="shared" si="28"/>
        <v>3000</v>
      </c>
      <c r="J190" s="321">
        <f t="shared" si="28"/>
        <v>12000</v>
      </c>
      <c r="K190" s="321">
        <f t="shared" si="28"/>
        <v>1225</v>
      </c>
      <c r="L190" s="321">
        <f t="shared" si="28"/>
        <v>102734.5</v>
      </c>
      <c r="M190" s="321">
        <f>SUM(M123:M189)</f>
        <v>1592440.75</v>
      </c>
      <c r="N190" s="321">
        <f>SUM(N123:N189)</f>
        <v>19109289</v>
      </c>
      <c r="O190" s="321">
        <f>SUM(O123:O189)</f>
        <v>2054690</v>
      </c>
      <c r="P190" s="321">
        <f>SUM(P123:P189)</f>
        <v>90150</v>
      </c>
      <c r="Q190" s="321">
        <f>SUM(Q123:Q189)</f>
        <v>21254129</v>
      </c>
    </row>
    <row r="191" spans="1:16" ht="15">
      <c r="A191" s="36"/>
      <c r="B191" s="37"/>
      <c r="C191" s="37"/>
      <c r="D191" s="230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</row>
    <row r="192" spans="1:17" ht="16.5">
      <c r="A192" s="124" t="s">
        <v>457</v>
      </c>
      <c r="B192" s="426" t="s">
        <v>790</v>
      </c>
      <c r="C192" s="427"/>
      <c r="D192" s="2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2"/>
      <c r="O192" s="132"/>
      <c r="P192" s="133"/>
      <c r="Q192" s="97"/>
    </row>
    <row r="193" spans="1:17" ht="17.25">
      <c r="A193" s="100">
        <v>1</v>
      </c>
      <c r="B193" s="341" t="s">
        <v>458</v>
      </c>
      <c r="C193" s="238" t="s">
        <v>420</v>
      </c>
      <c r="D193" s="383" t="s">
        <v>810</v>
      </c>
      <c r="E193" s="374">
        <v>21700</v>
      </c>
      <c r="F193" s="374">
        <v>0</v>
      </c>
      <c r="G193" s="374" t="s">
        <v>786</v>
      </c>
      <c r="H193" s="374">
        <v>700</v>
      </c>
      <c r="I193" s="374">
        <v>0</v>
      </c>
      <c r="J193" s="374">
        <v>0</v>
      </c>
      <c r="K193" s="374">
        <v>0</v>
      </c>
      <c r="L193" s="374">
        <v>2170</v>
      </c>
      <c r="M193" s="241">
        <f aca="true" t="shared" si="29" ref="M193:M229">SUM(E193:L193)</f>
        <v>24570</v>
      </c>
      <c r="N193" s="241">
        <f>M193*12</f>
        <v>294840</v>
      </c>
      <c r="O193" s="375">
        <v>43400</v>
      </c>
      <c r="P193" s="375">
        <v>0</v>
      </c>
      <c r="Q193" s="241">
        <f aca="true" t="shared" si="30" ref="Q193:Q229">SUM(N193:P193)</f>
        <v>338240</v>
      </c>
    </row>
    <row r="194" spans="1:17" ht="17.25">
      <c r="A194" s="100">
        <v>2</v>
      </c>
      <c r="B194" s="341" t="s">
        <v>898</v>
      </c>
      <c r="C194" s="238" t="s">
        <v>420</v>
      </c>
      <c r="D194" s="383" t="s">
        <v>811</v>
      </c>
      <c r="E194" s="374">
        <v>22000</v>
      </c>
      <c r="F194" s="374">
        <v>0</v>
      </c>
      <c r="G194" s="374">
        <v>8800</v>
      </c>
      <c r="H194" s="374">
        <v>700</v>
      </c>
      <c r="I194" s="374">
        <v>0</v>
      </c>
      <c r="J194" s="374">
        <v>0</v>
      </c>
      <c r="K194" s="374">
        <v>300</v>
      </c>
      <c r="L194" s="374">
        <v>2200</v>
      </c>
      <c r="M194" s="241">
        <f t="shared" si="29"/>
        <v>34000</v>
      </c>
      <c r="N194" s="241">
        <f aca="true" t="shared" si="31" ref="N194:N229">M194*12</f>
        <v>408000</v>
      </c>
      <c r="O194" s="375">
        <v>44000</v>
      </c>
      <c r="P194" s="375">
        <v>0</v>
      </c>
      <c r="Q194" s="241">
        <f t="shared" si="30"/>
        <v>452000</v>
      </c>
    </row>
    <row r="195" spans="1:17" ht="19.5" customHeight="1">
      <c r="A195" s="100">
        <v>3</v>
      </c>
      <c r="B195" s="341" t="s">
        <v>812</v>
      </c>
      <c r="C195" s="238" t="s">
        <v>420</v>
      </c>
      <c r="D195" s="383">
        <v>1500026200</v>
      </c>
      <c r="E195" s="374">
        <v>22000</v>
      </c>
      <c r="F195" s="374">
        <v>0</v>
      </c>
      <c r="G195" s="374">
        <v>8800</v>
      </c>
      <c r="H195" s="374">
        <v>700</v>
      </c>
      <c r="I195" s="374">
        <v>0</v>
      </c>
      <c r="J195" s="374">
        <v>0</v>
      </c>
      <c r="K195" s="374">
        <v>300</v>
      </c>
      <c r="L195" s="374">
        <v>2200</v>
      </c>
      <c r="M195" s="241">
        <f t="shared" si="29"/>
        <v>34000</v>
      </c>
      <c r="N195" s="241">
        <f t="shared" si="31"/>
        <v>408000</v>
      </c>
      <c r="O195" s="375">
        <v>44000</v>
      </c>
      <c r="P195" s="375">
        <v>22000</v>
      </c>
      <c r="Q195" s="241">
        <f t="shared" si="30"/>
        <v>474000</v>
      </c>
    </row>
    <row r="196" spans="1:17" ht="17.25">
      <c r="A196" s="100">
        <v>4</v>
      </c>
      <c r="B196" s="341" t="s">
        <v>813</v>
      </c>
      <c r="C196" s="238" t="s">
        <v>420</v>
      </c>
      <c r="D196" s="383" t="s">
        <v>814</v>
      </c>
      <c r="E196" s="374">
        <v>10700</v>
      </c>
      <c r="F196" s="374">
        <v>0</v>
      </c>
      <c r="G196" s="374">
        <v>0</v>
      </c>
      <c r="H196" s="374">
        <v>700</v>
      </c>
      <c r="I196" s="374">
        <v>0</v>
      </c>
      <c r="J196" s="374">
        <v>0</v>
      </c>
      <c r="K196" s="374">
        <v>0</v>
      </c>
      <c r="L196" s="374">
        <v>1070</v>
      </c>
      <c r="M196" s="241">
        <f t="shared" si="29"/>
        <v>12470</v>
      </c>
      <c r="N196" s="241">
        <f t="shared" si="31"/>
        <v>149640</v>
      </c>
      <c r="O196" s="375">
        <v>21400</v>
      </c>
      <c r="P196" s="375">
        <v>0</v>
      </c>
      <c r="Q196" s="241">
        <f t="shared" si="30"/>
        <v>171040</v>
      </c>
    </row>
    <row r="197" spans="1:17" ht="17.25">
      <c r="A197" s="100">
        <v>5</v>
      </c>
      <c r="B197" s="341" t="s">
        <v>815</v>
      </c>
      <c r="C197" s="238" t="s">
        <v>420</v>
      </c>
      <c r="D197" s="383" t="s">
        <v>814</v>
      </c>
      <c r="E197" s="374">
        <v>10700</v>
      </c>
      <c r="F197" s="374">
        <v>0</v>
      </c>
      <c r="G197" s="374">
        <v>0</v>
      </c>
      <c r="H197" s="374">
        <v>700</v>
      </c>
      <c r="I197" s="374">
        <v>0</v>
      </c>
      <c r="J197" s="374">
        <v>0</v>
      </c>
      <c r="K197" s="374">
        <v>200</v>
      </c>
      <c r="L197" s="374">
        <v>1070</v>
      </c>
      <c r="M197" s="241">
        <f t="shared" si="29"/>
        <v>12670</v>
      </c>
      <c r="N197" s="241">
        <f t="shared" si="31"/>
        <v>152040</v>
      </c>
      <c r="O197" s="375">
        <v>21400</v>
      </c>
      <c r="P197" s="375">
        <v>0</v>
      </c>
      <c r="Q197" s="241">
        <f t="shared" si="30"/>
        <v>173440</v>
      </c>
    </row>
    <row r="198" spans="1:17" ht="17.25">
      <c r="A198" s="100">
        <v>6</v>
      </c>
      <c r="B198" s="341" t="s">
        <v>816</v>
      </c>
      <c r="C198" s="238" t="s">
        <v>420</v>
      </c>
      <c r="D198" s="383" t="s">
        <v>814</v>
      </c>
      <c r="E198" s="374">
        <v>8000</v>
      </c>
      <c r="F198" s="374">
        <v>0</v>
      </c>
      <c r="G198" s="374">
        <v>3600</v>
      </c>
      <c r="H198" s="374">
        <v>700</v>
      </c>
      <c r="I198" s="374">
        <v>0</v>
      </c>
      <c r="J198" s="374">
        <v>0</v>
      </c>
      <c r="K198" s="374">
        <v>300</v>
      </c>
      <c r="L198" s="374">
        <v>800</v>
      </c>
      <c r="M198" s="241">
        <f t="shared" si="29"/>
        <v>13400</v>
      </c>
      <c r="N198" s="241">
        <f t="shared" si="31"/>
        <v>160800</v>
      </c>
      <c r="O198" s="375">
        <v>16000</v>
      </c>
      <c r="P198" s="375">
        <v>0</v>
      </c>
      <c r="Q198" s="241">
        <f t="shared" si="30"/>
        <v>176800</v>
      </c>
    </row>
    <row r="199" spans="1:17" ht="17.25">
      <c r="A199" s="100">
        <v>7</v>
      </c>
      <c r="B199" s="341" t="s">
        <v>817</v>
      </c>
      <c r="C199" s="238" t="s">
        <v>420</v>
      </c>
      <c r="D199" s="383" t="s">
        <v>917</v>
      </c>
      <c r="E199" s="374">
        <v>13940</v>
      </c>
      <c r="F199" s="374">
        <v>0</v>
      </c>
      <c r="G199" s="374">
        <v>5576</v>
      </c>
      <c r="H199" s="374">
        <v>700</v>
      </c>
      <c r="I199" s="374">
        <v>0</v>
      </c>
      <c r="J199" s="374">
        <v>0</v>
      </c>
      <c r="K199" s="374">
        <v>200</v>
      </c>
      <c r="L199" s="374">
        <v>1394</v>
      </c>
      <c r="M199" s="241">
        <f t="shared" si="29"/>
        <v>21810</v>
      </c>
      <c r="N199" s="241">
        <f t="shared" si="31"/>
        <v>261720</v>
      </c>
      <c r="O199" s="375">
        <v>27880</v>
      </c>
      <c r="P199" s="375">
        <v>0</v>
      </c>
      <c r="Q199" s="241">
        <f t="shared" si="30"/>
        <v>289600</v>
      </c>
    </row>
    <row r="200" spans="1:17" ht="17.25">
      <c r="A200" s="100">
        <v>8</v>
      </c>
      <c r="B200" s="341" t="s">
        <v>818</v>
      </c>
      <c r="C200" s="238" t="s">
        <v>420</v>
      </c>
      <c r="D200" s="383">
        <v>800016540</v>
      </c>
      <c r="E200" s="374">
        <v>11600</v>
      </c>
      <c r="F200" s="374">
        <v>0</v>
      </c>
      <c r="G200" s="374">
        <v>5220</v>
      </c>
      <c r="H200" s="374">
        <v>700</v>
      </c>
      <c r="I200" s="374">
        <v>0</v>
      </c>
      <c r="J200" s="374">
        <v>0</v>
      </c>
      <c r="K200" s="374">
        <v>200</v>
      </c>
      <c r="L200" s="374">
        <v>1160</v>
      </c>
      <c r="M200" s="241">
        <f t="shared" si="29"/>
        <v>18880</v>
      </c>
      <c r="N200" s="241">
        <f t="shared" si="31"/>
        <v>226560</v>
      </c>
      <c r="O200" s="375">
        <v>23200</v>
      </c>
      <c r="P200" s="375">
        <v>0</v>
      </c>
      <c r="Q200" s="241">
        <f t="shared" si="30"/>
        <v>249760</v>
      </c>
    </row>
    <row r="201" spans="1:17" ht="17.25">
      <c r="A201" s="100">
        <v>9</v>
      </c>
      <c r="B201" s="341" t="s">
        <v>818</v>
      </c>
      <c r="C201" s="238" t="s">
        <v>420</v>
      </c>
      <c r="D201" s="383">
        <v>800016540</v>
      </c>
      <c r="E201" s="374">
        <v>10700</v>
      </c>
      <c r="F201" s="374">
        <v>0</v>
      </c>
      <c r="G201" s="374">
        <v>0</v>
      </c>
      <c r="H201" s="374">
        <v>700</v>
      </c>
      <c r="I201" s="374">
        <v>0</v>
      </c>
      <c r="J201" s="374">
        <v>0</v>
      </c>
      <c r="K201" s="374">
        <v>0</v>
      </c>
      <c r="L201" s="374">
        <v>1070</v>
      </c>
      <c r="M201" s="241">
        <f t="shared" si="29"/>
        <v>12470</v>
      </c>
      <c r="N201" s="241">
        <f t="shared" si="31"/>
        <v>149640</v>
      </c>
      <c r="O201" s="375">
        <v>21400</v>
      </c>
      <c r="P201" s="375">
        <v>0</v>
      </c>
      <c r="Q201" s="241">
        <f t="shared" si="30"/>
        <v>171040</v>
      </c>
    </row>
    <row r="202" spans="1:17" ht="17.25">
      <c r="A202" s="100">
        <v>10</v>
      </c>
      <c r="B202" s="341" t="s">
        <v>818</v>
      </c>
      <c r="C202" s="238" t="s">
        <v>420</v>
      </c>
      <c r="D202" s="383">
        <v>800016540</v>
      </c>
      <c r="E202" s="374">
        <v>11600</v>
      </c>
      <c r="F202" s="374">
        <v>0</v>
      </c>
      <c r="G202" s="374">
        <v>0</v>
      </c>
      <c r="H202" s="374">
        <v>700</v>
      </c>
      <c r="I202" s="374">
        <v>0</v>
      </c>
      <c r="J202" s="374">
        <v>0</v>
      </c>
      <c r="K202" s="374">
        <v>300</v>
      </c>
      <c r="L202" s="374">
        <v>1160</v>
      </c>
      <c r="M202" s="241">
        <f t="shared" si="29"/>
        <v>13760</v>
      </c>
      <c r="N202" s="241">
        <f t="shared" si="31"/>
        <v>165120</v>
      </c>
      <c r="O202" s="375">
        <v>23200</v>
      </c>
      <c r="P202" s="375">
        <v>11600</v>
      </c>
      <c r="Q202" s="241">
        <f t="shared" si="30"/>
        <v>199920</v>
      </c>
    </row>
    <row r="203" spans="1:17" ht="17.25">
      <c r="A203" s="100">
        <v>11</v>
      </c>
      <c r="B203" s="341" t="s">
        <v>923</v>
      </c>
      <c r="C203" s="238" t="s">
        <v>420</v>
      </c>
      <c r="D203" s="383">
        <v>800016540</v>
      </c>
      <c r="E203" s="374">
        <v>0</v>
      </c>
      <c r="F203" s="374">
        <v>0</v>
      </c>
      <c r="G203" s="374">
        <v>0</v>
      </c>
      <c r="H203" s="374">
        <v>0</v>
      </c>
      <c r="I203" s="374">
        <v>0</v>
      </c>
      <c r="J203" s="374">
        <v>0</v>
      </c>
      <c r="K203" s="374">
        <v>0</v>
      </c>
      <c r="L203" s="374">
        <v>0</v>
      </c>
      <c r="M203" s="241">
        <f t="shared" si="29"/>
        <v>0</v>
      </c>
      <c r="N203" s="241">
        <f t="shared" si="31"/>
        <v>0</v>
      </c>
      <c r="O203" s="375">
        <v>0</v>
      </c>
      <c r="P203" s="375">
        <v>0</v>
      </c>
      <c r="Q203" s="241">
        <f t="shared" si="30"/>
        <v>0</v>
      </c>
    </row>
    <row r="204" spans="1:17" ht="17.25">
      <c r="A204" s="100">
        <v>12</v>
      </c>
      <c r="B204" s="341" t="s">
        <v>819</v>
      </c>
      <c r="C204" s="238" t="s">
        <v>420</v>
      </c>
      <c r="D204" s="383">
        <v>800016540</v>
      </c>
      <c r="E204" s="374">
        <v>12130</v>
      </c>
      <c r="F204" s="374">
        <v>0</v>
      </c>
      <c r="G204" s="374">
        <v>4852</v>
      </c>
      <c r="H204" s="374">
        <v>700</v>
      </c>
      <c r="I204" s="374">
        <v>0</v>
      </c>
      <c r="J204" s="374">
        <v>0</v>
      </c>
      <c r="K204" s="374">
        <v>300</v>
      </c>
      <c r="L204" s="374">
        <v>1213</v>
      </c>
      <c r="M204" s="241">
        <f t="shared" si="29"/>
        <v>19195</v>
      </c>
      <c r="N204" s="241">
        <f t="shared" si="31"/>
        <v>230340</v>
      </c>
      <c r="O204" s="375">
        <v>24260</v>
      </c>
      <c r="P204" s="375">
        <v>0</v>
      </c>
      <c r="Q204" s="241">
        <f t="shared" si="30"/>
        <v>254600</v>
      </c>
    </row>
    <row r="205" spans="1:17" ht="17.25">
      <c r="A205" s="100">
        <v>13</v>
      </c>
      <c r="B205" s="341" t="s">
        <v>819</v>
      </c>
      <c r="C205" s="238" t="s">
        <v>420</v>
      </c>
      <c r="D205" s="383">
        <v>800016540</v>
      </c>
      <c r="E205" s="374">
        <v>10700</v>
      </c>
      <c r="F205" s="374">
        <v>0</v>
      </c>
      <c r="G205" s="374">
        <v>0</v>
      </c>
      <c r="H205" s="374">
        <v>700</v>
      </c>
      <c r="I205" s="374">
        <v>0</v>
      </c>
      <c r="J205" s="374">
        <v>0</v>
      </c>
      <c r="K205" s="374">
        <v>0</v>
      </c>
      <c r="L205" s="374">
        <v>1070</v>
      </c>
      <c r="M205" s="241">
        <f t="shared" si="29"/>
        <v>12470</v>
      </c>
      <c r="N205" s="241">
        <f t="shared" si="31"/>
        <v>149640</v>
      </c>
      <c r="O205" s="375">
        <v>21400</v>
      </c>
      <c r="P205" s="375">
        <v>10700</v>
      </c>
      <c r="Q205" s="241">
        <f t="shared" si="30"/>
        <v>181740</v>
      </c>
    </row>
    <row r="206" spans="1:17" ht="17.25">
      <c r="A206" s="100">
        <v>14</v>
      </c>
      <c r="B206" s="341" t="s">
        <v>819</v>
      </c>
      <c r="C206" s="238" t="s">
        <v>420</v>
      </c>
      <c r="D206" s="383" t="s">
        <v>820</v>
      </c>
      <c r="E206" s="374">
        <v>7230</v>
      </c>
      <c r="F206" s="374">
        <v>0</v>
      </c>
      <c r="G206" s="374">
        <v>3253</v>
      </c>
      <c r="H206" s="374">
        <v>700</v>
      </c>
      <c r="I206" s="374">
        <v>0</v>
      </c>
      <c r="J206" s="374">
        <v>0</v>
      </c>
      <c r="K206" s="374">
        <v>0</v>
      </c>
      <c r="L206" s="374">
        <v>723</v>
      </c>
      <c r="M206" s="241">
        <f t="shared" si="29"/>
        <v>11906</v>
      </c>
      <c r="N206" s="241">
        <f t="shared" si="31"/>
        <v>142872</v>
      </c>
      <c r="O206" s="375">
        <v>14460</v>
      </c>
      <c r="P206" s="375">
        <v>0</v>
      </c>
      <c r="Q206" s="241">
        <f t="shared" si="30"/>
        <v>157332</v>
      </c>
    </row>
    <row r="207" spans="1:17" ht="18.75" customHeight="1">
      <c r="A207" s="100">
        <v>15</v>
      </c>
      <c r="B207" s="341" t="s">
        <v>821</v>
      </c>
      <c r="C207" s="238" t="s">
        <v>420</v>
      </c>
      <c r="D207" s="383">
        <v>1500026200</v>
      </c>
      <c r="E207" s="374">
        <v>19900</v>
      </c>
      <c r="F207" s="374">
        <v>0</v>
      </c>
      <c r="G207" s="374">
        <v>7960</v>
      </c>
      <c r="H207" s="374">
        <v>700</v>
      </c>
      <c r="I207" s="374">
        <v>0</v>
      </c>
      <c r="J207" s="374">
        <v>0</v>
      </c>
      <c r="K207" s="374">
        <v>300</v>
      </c>
      <c r="L207" s="374">
        <v>1990</v>
      </c>
      <c r="M207" s="241">
        <f t="shared" si="29"/>
        <v>30850</v>
      </c>
      <c r="N207" s="241">
        <f t="shared" si="31"/>
        <v>370200</v>
      </c>
      <c r="O207" s="375">
        <v>39800</v>
      </c>
      <c r="P207" s="375">
        <v>0</v>
      </c>
      <c r="Q207" s="241">
        <f t="shared" si="30"/>
        <v>410000</v>
      </c>
    </row>
    <row r="208" spans="1:17" ht="17.25">
      <c r="A208" s="100">
        <v>16</v>
      </c>
      <c r="B208" s="341" t="s">
        <v>822</v>
      </c>
      <c r="C208" s="238" t="s">
        <v>420</v>
      </c>
      <c r="D208" s="383" t="s">
        <v>814</v>
      </c>
      <c r="E208" s="374">
        <v>8900</v>
      </c>
      <c r="F208" s="374">
        <v>0</v>
      </c>
      <c r="G208" s="374">
        <v>4005</v>
      </c>
      <c r="H208" s="374">
        <v>700</v>
      </c>
      <c r="I208" s="374">
        <v>0</v>
      </c>
      <c r="J208" s="374">
        <v>0</v>
      </c>
      <c r="K208" s="374">
        <v>0</v>
      </c>
      <c r="L208" s="374">
        <v>890</v>
      </c>
      <c r="M208" s="241">
        <f t="shared" si="29"/>
        <v>14495</v>
      </c>
      <c r="N208" s="241">
        <f t="shared" si="31"/>
        <v>173940</v>
      </c>
      <c r="O208" s="375">
        <v>17800</v>
      </c>
      <c r="P208" s="375">
        <v>0</v>
      </c>
      <c r="Q208" s="241">
        <f t="shared" si="30"/>
        <v>191740</v>
      </c>
    </row>
    <row r="209" spans="1:17" ht="18.75" customHeight="1">
      <c r="A209" s="100">
        <v>17</v>
      </c>
      <c r="B209" s="341" t="s">
        <v>936</v>
      </c>
      <c r="C209" s="238" t="s">
        <v>420</v>
      </c>
      <c r="D209" s="383">
        <v>1500026200</v>
      </c>
      <c r="E209" s="374">
        <v>19900</v>
      </c>
      <c r="F209" s="374">
        <v>0</v>
      </c>
      <c r="G209" s="374">
        <v>7960</v>
      </c>
      <c r="H209" s="374">
        <v>700</v>
      </c>
      <c r="I209" s="374">
        <v>0</v>
      </c>
      <c r="J209" s="374">
        <v>0</v>
      </c>
      <c r="K209" s="374">
        <v>0</v>
      </c>
      <c r="L209" s="374">
        <v>1990</v>
      </c>
      <c r="M209" s="241">
        <f t="shared" si="29"/>
        <v>30550</v>
      </c>
      <c r="N209" s="241">
        <f t="shared" si="31"/>
        <v>366600</v>
      </c>
      <c r="O209" s="375">
        <v>39800</v>
      </c>
      <c r="P209" s="375">
        <v>19900</v>
      </c>
      <c r="Q209" s="241">
        <f t="shared" si="30"/>
        <v>426300</v>
      </c>
    </row>
    <row r="210" spans="1:17" ht="17.25">
      <c r="A210" s="100">
        <v>18</v>
      </c>
      <c r="B210" s="341" t="s">
        <v>936</v>
      </c>
      <c r="C210" s="238" t="s">
        <v>420</v>
      </c>
      <c r="D210" s="383" t="s">
        <v>814</v>
      </c>
      <c r="E210" s="374">
        <v>11600</v>
      </c>
      <c r="F210" s="374">
        <v>0</v>
      </c>
      <c r="G210" s="374">
        <v>5220</v>
      </c>
      <c r="H210" s="374">
        <v>700</v>
      </c>
      <c r="I210" s="374">
        <v>0</v>
      </c>
      <c r="J210" s="374">
        <v>0</v>
      </c>
      <c r="K210" s="374">
        <v>200</v>
      </c>
      <c r="L210" s="374">
        <v>1160</v>
      </c>
      <c r="M210" s="241">
        <f t="shared" si="29"/>
        <v>18880</v>
      </c>
      <c r="N210" s="241">
        <f t="shared" si="31"/>
        <v>226560</v>
      </c>
      <c r="O210" s="375">
        <v>23200</v>
      </c>
      <c r="P210" s="375">
        <v>11600</v>
      </c>
      <c r="Q210" s="241">
        <f t="shared" si="30"/>
        <v>261360</v>
      </c>
    </row>
    <row r="211" spans="1:17" ht="17.25">
      <c r="A211" s="100">
        <v>19</v>
      </c>
      <c r="B211" s="341" t="s">
        <v>837</v>
      </c>
      <c r="C211" s="238" t="s">
        <v>420</v>
      </c>
      <c r="D211" s="383" t="s">
        <v>811</v>
      </c>
      <c r="E211" s="374">
        <v>22200</v>
      </c>
      <c r="F211" s="374">
        <v>0</v>
      </c>
      <c r="G211" s="374">
        <v>8880</v>
      </c>
      <c r="H211" s="374">
        <v>700</v>
      </c>
      <c r="I211" s="374">
        <v>0</v>
      </c>
      <c r="J211" s="374">
        <v>0</v>
      </c>
      <c r="K211" s="374">
        <v>300</v>
      </c>
      <c r="L211" s="374">
        <v>2220</v>
      </c>
      <c r="M211" s="241">
        <f t="shared" si="29"/>
        <v>34300</v>
      </c>
      <c r="N211" s="241">
        <f t="shared" si="31"/>
        <v>411600</v>
      </c>
      <c r="O211" s="375">
        <v>44400</v>
      </c>
      <c r="P211" s="375">
        <v>22200</v>
      </c>
      <c r="Q211" s="241">
        <f t="shared" si="30"/>
        <v>478200</v>
      </c>
    </row>
    <row r="212" spans="1:17" ht="17.25">
      <c r="A212" s="100">
        <v>20</v>
      </c>
      <c r="B212" s="341" t="s">
        <v>823</v>
      </c>
      <c r="C212" s="238" t="s">
        <v>420</v>
      </c>
      <c r="D212" s="383" t="s">
        <v>814</v>
      </c>
      <c r="E212" s="374">
        <v>8450</v>
      </c>
      <c r="F212" s="374">
        <v>0</v>
      </c>
      <c r="G212" s="374">
        <v>3802</v>
      </c>
      <c r="H212" s="374">
        <v>700</v>
      </c>
      <c r="I212" s="374">
        <v>0</v>
      </c>
      <c r="J212" s="374">
        <v>0</v>
      </c>
      <c r="K212" s="374">
        <v>300</v>
      </c>
      <c r="L212" s="374">
        <v>845</v>
      </c>
      <c r="M212" s="241">
        <f t="shared" si="29"/>
        <v>14097</v>
      </c>
      <c r="N212" s="241">
        <f t="shared" si="31"/>
        <v>169164</v>
      </c>
      <c r="O212" s="375">
        <v>16900</v>
      </c>
      <c r="P212" s="375">
        <v>0</v>
      </c>
      <c r="Q212" s="241">
        <f t="shared" si="30"/>
        <v>186064</v>
      </c>
    </row>
    <row r="213" spans="1:17" ht="17.25">
      <c r="A213" s="100">
        <v>21</v>
      </c>
      <c r="B213" s="341" t="s">
        <v>824</v>
      </c>
      <c r="C213" s="238" t="s">
        <v>420</v>
      </c>
      <c r="D213" s="383" t="s">
        <v>814</v>
      </c>
      <c r="E213" s="374">
        <v>10700</v>
      </c>
      <c r="F213" s="374">
        <v>0</v>
      </c>
      <c r="G213" s="374">
        <v>4815</v>
      </c>
      <c r="H213" s="374">
        <v>700</v>
      </c>
      <c r="I213" s="374">
        <v>0</v>
      </c>
      <c r="J213" s="374">
        <v>0</v>
      </c>
      <c r="K213" s="374">
        <v>0</v>
      </c>
      <c r="L213" s="374">
        <v>1070</v>
      </c>
      <c r="M213" s="241">
        <f t="shared" si="29"/>
        <v>17285</v>
      </c>
      <c r="N213" s="241">
        <f t="shared" si="31"/>
        <v>207420</v>
      </c>
      <c r="O213" s="375">
        <v>21400</v>
      </c>
      <c r="P213" s="375">
        <v>10700</v>
      </c>
      <c r="Q213" s="241">
        <f t="shared" si="30"/>
        <v>239520</v>
      </c>
    </row>
    <row r="214" spans="1:17" ht="17.25">
      <c r="A214" s="100">
        <v>22</v>
      </c>
      <c r="B214" s="341" t="s">
        <v>825</v>
      </c>
      <c r="C214" s="238" t="s">
        <v>420</v>
      </c>
      <c r="D214" s="383" t="s">
        <v>826</v>
      </c>
      <c r="E214" s="374">
        <v>15600</v>
      </c>
      <c r="F214" s="374">
        <v>0</v>
      </c>
      <c r="G214" s="374">
        <v>6240</v>
      </c>
      <c r="H214" s="374">
        <v>700</v>
      </c>
      <c r="I214" s="374">
        <v>0</v>
      </c>
      <c r="J214" s="374">
        <v>0</v>
      </c>
      <c r="K214" s="374">
        <v>300</v>
      </c>
      <c r="L214" s="374">
        <v>1560</v>
      </c>
      <c r="M214" s="241">
        <f t="shared" si="29"/>
        <v>24400</v>
      </c>
      <c r="N214" s="241">
        <f t="shared" si="31"/>
        <v>292800</v>
      </c>
      <c r="O214" s="375">
        <v>31200</v>
      </c>
      <c r="P214" s="375">
        <v>15600</v>
      </c>
      <c r="Q214" s="241">
        <f t="shared" si="30"/>
        <v>339600</v>
      </c>
    </row>
    <row r="215" spans="1:17" ht="17.25">
      <c r="A215" s="100">
        <v>23</v>
      </c>
      <c r="B215" s="341" t="s">
        <v>932</v>
      </c>
      <c r="C215" s="238" t="s">
        <v>420</v>
      </c>
      <c r="D215" s="383" t="s">
        <v>814</v>
      </c>
      <c r="E215" s="374">
        <v>0</v>
      </c>
      <c r="F215" s="374">
        <v>0</v>
      </c>
      <c r="G215" s="374">
        <v>0</v>
      </c>
      <c r="H215" s="374">
        <v>0</v>
      </c>
      <c r="I215" s="374">
        <v>0</v>
      </c>
      <c r="J215" s="374">
        <v>0</v>
      </c>
      <c r="K215" s="374">
        <v>0</v>
      </c>
      <c r="L215" s="374">
        <v>0</v>
      </c>
      <c r="M215" s="241">
        <f t="shared" si="29"/>
        <v>0</v>
      </c>
      <c r="N215" s="241">
        <f t="shared" si="31"/>
        <v>0</v>
      </c>
      <c r="O215" s="375">
        <v>0</v>
      </c>
      <c r="P215" s="375">
        <v>0</v>
      </c>
      <c r="Q215" s="241">
        <f t="shared" si="30"/>
        <v>0</v>
      </c>
    </row>
    <row r="216" spans="1:17" ht="17.25">
      <c r="A216" s="100">
        <v>24</v>
      </c>
      <c r="B216" s="341" t="s">
        <v>827</v>
      </c>
      <c r="C216" s="238" t="s">
        <v>420</v>
      </c>
      <c r="D216" s="383" t="s">
        <v>814</v>
      </c>
      <c r="E216" s="374">
        <v>10700</v>
      </c>
      <c r="F216" s="374">
        <v>0</v>
      </c>
      <c r="G216" s="374">
        <v>0</v>
      </c>
      <c r="H216" s="374">
        <v>700</v>
      </c>
      <c r="I216" s="374">
        <v>0</v>
      </c>
      <c r="J216" s="374">
        <v>0</v>
      </c>
      <c r="K216" s="374">
        <v>200</v>
      </c>
      <c r="L216" s="374">
        <v>1070</v>
      </c>
      <c r="M216" s="241">
        <f t="shared" si="29"/>
        <v>12670</v>
      </c>
      <c r="N216" s="241">
        <f t="shared" si="31"/>
        <v>152040</v>
      </c>
      <c r="O216" s="375">
        <v>21400</v>
      </c>
      <c r="P216" s="375">
        <v>15700</v>
      </c>
      <c r="Q216" s="241">
        <f t="shared" si="30"/>
        <v>189140</v>
      </c>
    </row>
    <row r="217" spans="1:17" ht="17.25">
      <c r="A217" s="100">
        <v>25</v>
      </c>
      <c r="B217" s="341" t="s">
        <v>828</v>
      </c>
      <c r="C217" s="238" t="s">
        <v>420</v>
      </c>
      <c r="D217" s="383" t="s">
        <v>814</v>
      </c>
      <c r="E217" s="374">
        <v>10700</v>
      </c>
      <c r="F217" s="374">
        <v>0</v>
      </c>
      <c r="G217" s="374">
        <v>4815</v>
      </c>
      <c r="H217" s="374">
        <v>700</v>
      </c>
      <c r="I217" s="374">
        <v>0</v>
      </c>
      <c r="J217" s="374">
        <v>0</v>
      </c>
      <c r="K217" s="374">
        <v>0</v>
      </c>
      <c r="L217" s="374">
        <v>1070</v>
      </c>
      <c r="M217" s="241">
        <f t="shared" si="29"/>
        <v>17285</v>
      </c>
      <c r="N217" s="241">
        <f t="shared" si="31"/>
        <v>207420</v>
      </c>
      <c r="O217" s="375">
        <v>21400</v>
      </c>
      <c r="P217" s="375">
        <v>0</v>
      </c>
      <c r="Q217" s="241">
        <f t="shared" si="30"/>
        <v>228820</v>
      </c>
    </row>
    <row r="218" spans="1:17" ht="17.25">
      <c r="A218" s="100">
        <v>26</v>
      </c>
      <c r="B218" s="341" t="s">
        <v>829</v>
      </c>
      <c r="C218" s="238" t="s">
        <v>420</v>
      </c>
      <c r="D218" s="383" t="s">
        <v>814</v>
      </c>
      <c r="E218" s="374">
        <v>10250</v>
      </c>
      <c r="F218" s="374">
        <v>0</v>
      </c>
      <c r="G218" s="374">
        <v>4612</v>
      </c>
      <c r="H218" s="374">
        <v>700</v>
      </c>
      <c r="I218" s="374">
        <v>0</v>
      </c>
      <c r="J218" s="374">
        <v>0</v>
      </c>
      <c r="K218" s="374">
        <v>0</v>
      </c>
      <c r="L218" s="374">
        <v>1625</v>
      </c>
      <c r="M218" s="241">
        <f t="shared" si="29"/>
        <v>17187</v>
      </c>
      <c r="N218" s="241">
        <f t="shared" si="31"/>
        <v>206244</v>
      </c>
      <c r="O218" s="375">
        <v>20500</v>
      </c>
      <c r="P218" s="375">
        <v>0</v>
      </c>
      <c r="Q218" s="241">
        <f t="shared" si="30"/>
        <v>226744</v>
      </c>
    </row>
    <row r="219" spans="1:17" ht="17.25">
      <c r="A219" s="100">
        <v>27</v>
      </c>
      <c r="B219" s="341" t="s">
        <v>933</v>
      </c>
      <c r="C219" s="238" t="s">
        <v>420</v>
      </c>
      <c r="D219" s="383" t="s">
        <v>820</v>
      </c>
      <c r="E219" s="374">
        <v>0</v>
      </c>
      <c r="F219" s="374">
        <v>0</v>
      </c>
      <c r="G219" s="374">
        <v>0</v>
      </c>
      <c r="H219" s="374">
        <v>0</v>
      </c>
      <c r="I219" s="374">
        <v>0</v>
      </c>
      <c r="J219" s="374">
        <v>0</v>
      </c>
      <c r="K219" s="374">
        <v>0</v>
      </c>
      <c r="L219" s="374">
        <v>0</v>
      </c>
      <c r="M219" s="241">
        <f t="shared" si="29"/>
        <v>0</v>
      </c>
      <c r="N219" s="241">
        <f t="shared" si="31"/>
        <v>0</v>
      </c>
      <c r="O219" s="375">
        <v>0</v>
      </c>
      <c r="P219" s="375">
        <v>0</v>
      </c>
      <c r="Q219" s="241">
        <f t="shared" si="30"/>
        <v>0</v>
      </c>
    </row>
    <row r="220" spans="1:17" ht="17.25">
      <c r="A220" s="100">
        <v>28</v>
      </c>
      <c r="B220" s="341" t="s">
        <v>830</v>
      </c>
      <c r="C220" s="238" t="s">
        <v>420</v>
      </c>
      <c r="D220" s="383" t="s">
        <v>831</v>
      </c>
      <c r="E220" s="374">
        <v>10195</v>
      </c>
      <c r="F220" s="374">
        <v>0</v>
      </c>
      <c r="G220" s="374">
        <v>4587</v>
      </c>
      <c r="H220" s="374">
        <v>700</v>
      </c>
      <c r="I220" s="374">
        <v>150</v>
      </c>
      <c r="J220" s="374">
        <v>0</v>
      </c>
      <c r="K220" s="374">
        <v>300</v>
      </c>
      <c r="L220" s="374">
        <v>1020</v>
      </c>
      <c r="M220" s="241">
        <f t="shared" si="29"/>
        <v>16952</v>
      </c>
      <c r="N220" s="241">
        <f t="shared" si="31"/>
        <v>203424</v>
      </c>
      <c r="O220" s="375">
        <v>20390</v>
      </c>
      <c r="P220" s="375">
        <v>10195</v>
      </c>
      <c r="Q220" s="241">
        <f t="shared" si="30"/>
        <v>234009</v>
      </c>
    </row>
    <row r="221" spans="1:17" ht="17.25">
      <c r="A221" s="100">
        <v>29</v>
      </c>
      <c r="B221" s="341" t="s">
        <v>832</v>
      </c>
      <c r="C221" s="238" t="s">
        <v>420</v>
      </c>
      <c r="D221" s="383" t="s">
        <v>831</v>
      </c>
      <c r="E221" s="374">
        <v>9050</v>
      </c>
      <c r="F221" s="374">
        <v>0</v>
      </c>
      <c r="G221" s="374">
        <v>4074</v>
      </c>
      <c r="H221" s="374">
        <v>700</v>
      </c>
      <c r="I221" s="374">
        <v>150</v>
      </c>
      <c r="J221" s="374">
        <v>0</v>
      </c>
      <c r="K221" s="374">
        <v>300</v>
      </c>
      <c r="L221" s="374">
        <v>905</v>
      </c>
      <c r="M221" s="241">
        <f t="shared" si="29"/>
        <v>15179</v>
      </c>
      <c r="N221" s="241">
        <f t="shared" si="31"/>
        <v>182148</v>
      </c>
      <c r="O221" s="375">
        <v>18110</v>
      </c>
      <c r="P221" s="375">
        <v>0</v>
      </c>
      <c r="Q221" s="241">
        <f t="shared" si="30"/>
        <v>200258</v>
      </c>
    </row>
    <row r="222" spans="1:17" ht="17.25">
      <c r="A222" s="100">
        <v>30</v>
      </c>
      <c r="B222" s="341" t="s">
        <v>833</v>
      </c>
      <c r="C222" s="238" t="s">
        <v>420</v>
      </c>
      <c r="D222" s="383" t="s">
        <v>831</v>
      </c>
      <c r="E222" s="374">
        <v>943</v>
      </c>
      <c r="F222" s="374">
        <v>0</v>
      </c>
      <c r="G222" s="374">
        <v>4245</v>
      </c>
      <c r="H222" s="374">
        <v>700</v>
      </c>
      <c r="I222" s="374">
        <v>150</v>
      </c>
      <c r="J222" s="374">
        <v>0</v>
      </c>
      <c r="K222" s="374">
        <v>300</v>
      </c>
      <c r="L222" s="374">
        <v>943</v>
      </c>
      <c r="M222" s="241">
        <f t="shared" si="29"/>
        <v>7281</v>
      </c>
      <c r="N222" s="241">
        <f t="shared" si="31"/>
        <v>87372</v>
      </c>
      <c r="O222" s="375">
        <v>18870</v>
      </c>
      <c r="P222" s="375">
        <v>0</v>
      </c>
      <c r="Q222" s="241">
        <f t="shared" si="30"/>
        <v>106242</v>
      </c>
    </row>
    <row r="223" spans="1:17" ht="17.25">
      <c r="A223" s="100">
        <v>31</v>
      </c>
      <c r="B223" s="341" t="s">
        <v>459</v>
      </c>
      <c r="C223" s="238" t="s">
        <v>420</v>
      </c>
      <c r="D223" s="383" t="s">
        <v>834</v>
      </c>
      <c r="E223" s="374">
        <v>6975</v>
      </c>
      <c r="F223" s="374">
        <v>200</v>
      </c>
      <c r="G223" s="374">
        <v>3138</v>
      </c>
      <c r="H223" s="374">
        <v>700</v>
      </c>
      <c r="I223" s="374">
        <v>150</v>
      </c>
      <c r="J223" s="374">
        <v>75</v>
      </c>
      <c r="K223" s="374">
        <v>200</v>
      </c>
      <c r="L223" s="374">
        <v>697</v>
      </c>
      <c r="M223" s="241">
        <f t="shared" si="29"/>
        <v>12135</v>
      </c>
      <c r="N223" s="241">
        <f t="shared" si="31"/>
        <v>145620</v>
      </c>
      <c r="O223" s="375">
        <v>14350</v>
      </c>
      <c r="P223" s="375" t="s">
        <v>835</v>
      </c>
      <c r="Q223" s="241">
        <f t="shared" si="30"/>
        <v>159970</v>
      </c>
    </row>
    <row r="224" spans="1:17" ht="17.25">
      <c r="A224" s="100">
        <v>32</v>
      </c>
      <c r="B224" s="341" t="s">
        <v>460</v>
      </c>
      <c r="C224" s="238" t="s">
        <v>420</v>
      </c>
      <c r="D224" s="383" t="s">
        <v>834</v>
      </c>
      <c r="E224" s="374">
        <v>7240</v>
      </c>
      <c r="F224" s="374">
        <v>180</v>
      </c>
      <c r="G224" s="374">
        <v>3258</v>
      </c>
      <c r="H224" s="374">
        <v>700</v>
      </c>
      <c r="I224" s="374">
        <v>150</v>
      </c>
      <c r="J224" s="374">
        <v>75</v>
      </c>
      <c r="K224" s="374">
        <v>0</v>
      </c>
      <c r="L224" s="374">
        <v>744</v>
      </c>
      <c r="M224" s="241">
        <f t="shared" si="29"/>
        <v>12347</v>
      </c>
      <c r="N224" s="241">
        <f t="shared" si="31"/>
        <v>148164</v>
      </c>
      <c r="O224" s="375">
        <v>14840</v>
      </c>
      <c r="P224" s="375">
        <v>7420</v>
      </c>
      <c r="Q224" s="241">
        <f t="shared" si="30"/>
        <v>170424</v>
      </c>
    </row>
    <row r="225" spans="1:17" ht="17.25">
      <c r="A225" s="100">
        <v>33</v>
      </c>
      <c r="B225" s="341" t="s">
        <v>460</v>
      </c>
      <c r="C225" s="337" t="s">
        <v>420</v>
      </c>
      <c r="D225" s="383" t="s">
        <v>834</v>
      </c>
      <c r="E225" s="374">
        <v>7240</v>
      </c>
      <c r="F225" s="374">
        <v>30</v>
      </c>
      <c r="G225" s="374">
        <v>3258</v>
      </c>
      <c r="H225" s="374">
        <v>700</v>
      </c>
      <c r="I225" s="374">
        <v>150</v>
      </c>
      <c r="J225" s="374">
        <v>75</v>
      </c>
      <c r="K225" s="374">
        <v>300</v>
      </c>
      <c r="L225" s="374">
        <v>724</v>
      </c>
      <c r="M225" s="241">
        <f t="shared" si="29"/>
        <v>12477</v>
      </c>
      <c r="N225" s="241">
        <f t="shared" si="31"/>
        <v>149724</v>
      </c>
      <c r="O225" s="375">
        <v>14540</v>
      </c>
      <c r="P225" s="375">
        <v>7270</v>
      </c>
      <c r="Q225" s="241">
        <f t="shared" si="30"/>
        <v>171534</v>
      </c>
    </row>
    <row r="226" spans="1:17" ht="17.25">
      <c r="A226" s="100">
        <v>34</v>
      </c>
      <c r="B226" s="341" t="s">
        <v>461</v>
      </c>
      <c r="C226" s="337" t="s">
        <v>420</v>
      </c>
      <c r="D226" s="383" t="s">
        <v>834</v>
      </c>
      <c r="E226" s="374">
        <v>7240</v>
      </c>
      <c r="F226" s="374">
        <v>30</v>
      </c>
      <c r="G226" s="374">
        <v>3258</v>
      </c>
      <c r="H226" s="374">
        <v>700</v>
      </c>
      <c r="I226" s="374">
        <v>150</v>
      </c>
      <c r="J226" s="374">
        <v>75</v>
      </c>
      <c r="K226" s="374">
        <v>0</v>
      </c>
      <c r="L226" s="374">
        <v>724</v>
      </c>
      <c r="M226" s="241">
        <f t="shared" si="29"/>
        <v>12177</v>
      </c>
      <c r="N226" s="241">
        <f t="shared" si="31"/>
        <v>146124</v>
      </c>
      <c r="O226" s="375">
        <v>14540</v>
      </c>
      <c r="P226" s="375">
        <v>7270</v>
      </c>
      <c r="Q226" s="241">
        <f t="shared" si="30"/>
        <v>167934</v>
      </c>
    </row>
    <row r="227" spans="1:17" ht="17.25">
      <c r="A227" s="100">
        <v>35</v>
      </c>
      <c r="B227" s="341" t="s">
        <v>934</v>
      </c>
      <c r="C227" s="337" t="s">
        <v>420</v>
      </c>
      <c r="D227" s="384" t="s">
        <v>836</v>
      </c>
      <c r="E227" s="374">
        <v>0</v>
      </c>
      <c r="F227" s="374">
        <v>0</v>
      </c>
      <c r="G227" s="374">
        <v>0</v>
      </c>
      <c r="H227" s="374">
        <v>0</v>
      </c>
      <c r="I227" s="374">
        <v>0</v>
      </c>
      <c r="J227" s="374">
        <v>0</v>
      </c>
      <c r="K227" s="374">
        <v>0</v>
      </c>
      <c r="L227" s="374">
        <v>0</v>
      </c>
      <c r="M227" s="241">
        <f t="shared" si="29"/>
        <v>0</v>
      </c>
      <c r="N227" s="241">
        <f t="shared" si="31"/>
        <v>0</v>
      </c>
      <c r="O227" s="375">
        <v>0</v>
      </c>
      <c r="P227" s="375">
        <v>0</v>
      </c>
      <c r="Q227" s="241">
        <f t="shared" si="30"/>
        <v>0</v>
      </c>
    </row>
    <row r="228" spans="1:17" ht="17.25">
      <c r="A228" s="100">
        <v>36</v>
      </c>
      <c r="B228" s="342" t="s">
        <v>462</v>
      </c>
      <c r="C228" s="337" t="s">
        <v>420</v>
      </c>
      <c r="D228" s="383" t="s">
        <v>834</v>
      </c>
      <c r="E228" s="374">
        <v>6975</v>
      </c>
      <c r="F228" s="374">
        <v>200</v>
      </c>
      <c r="G228" s="374">
        <v>3138</v>
      </c>
      <c r="H228" s="374">
        <v>700</v>
      </c>
      <c r="I228" s="374">
        <v>150</v>
      </c>
      <c r="J228" s="374">
        <v>75</v>
      </c>
      <c r="K228" s="374">
        <v>0</v>
      </c>
      <c r="L228" s="374">
        <v>697</v>
      </c>
      <c r="M228" s="241">
        <f t="shared" si="29"/>
        <v>11935</v>
      </c>
      <c r="N228" s="241">
        <f t="shared" si="31"/>
        <v>143220</v>
      </c>
      <c r="O228" s="375">
        <v>14350</v>
      </c>
      <c r="P228" s="375">
        <v>0</v>
      </c>
      <c r="Q228" s="241">
        <f t="shared" si="30"/>
        <v>157570</v>
      </c>
    </row>
    <row r="229" spans="1:17" ht="17.25">
      <c r="A229" s="100">
        <v>37</v>
      </c>
      <c r="B229" s="338" t="s">
        <v>463</v>
      </c>
      <c r="C229" s="337" t="s">
        <v>420</v>
      </c>
      <c r="D229" s="384" t="s">
        <v>836</v>
      </c>
      <c r="E229" s="376">
        <v>5160</v>
      </c>
      <c r="F229" s="376">
        <v>110</v>
      </c>
      <c r="G229" s="376">
        <v>2371</v>
      </c>
      <c r="H229" s="376">
        <v>700</v>
      </c>
      <c r="I229" s="376">
        <v>150</v>
      </c>
      <c r="J229" s="376">
        <v>75</v>
      </c>
      <c r="K229" s="376">
        <v>300</v>
      </c>
      <c r="L229" s="376">
        <v>516</v>
      </c>
      <c r="M229" s="241">
        <f t="shared" si="29"/>
        <v>9382</v>
      </c>
      <c r="N229" s="241">
        <f t="shared" si="31"/>
        <v>112584</v>
      </c>
      <c r="O229" s="376">
        <v>10540</v>
      </c>
      <c r="P229" s="376">
        <v>0</v>
      </c>
      <c r="Q229" s="241">
        <f t="shared" si="30"/>
        <v>123124</v>
      </c>
    </row>
    <row r="230" spans="1:17" s="335" customFormat="1" ht="17.25">
      <c r="A230" s="431" t="s">
        <v>871</v>
      </c>
      <c r="B230" s="432"/>
      <c r="C230" s="433"/>
      <c r="D230" s="375"/>
      <c r="E230" s="376">
        <f>SUM(E193:E229)</f>
        <v>382918</v>
      </c>
      <c r="F230" s="376">
        <f aca="true" t="shared" si="32" ref="F230:Q230">SUM(F193:F229)</f>
        <v>750</v>
      </c>
      <c r="G230" s="376">
        <f t="shared" si="32"/>
        <v>129737</v>
      </c>
      <c r="H230" s="376">
        <f t="shared" si="32"/>
        <v>23100</v>
      </c>
      <c r="I230" s="376">
        <f t="shared" si="32"/>
        <v>1350</v>
      </c>
      <c r="J230" s="376">
        <f t="shared" si="32"/>
        <v>450</v>
      </c>
      <c r="K230" s="376">
        <f t="shared" si="32"/>
        <v>5400</v>
      </c>
      <c r="L230" s="376">
        <f t="shared" si="32"/>
        <v>39760</v>
      </c>
      <c r="M230" s="376">
        <f t="shared" si="32"/>
        <v>583465</v>
      </c>
      <c r="N230" s="376">
        <f t="shared" si="32"/>
        <v>7001580</v>
      </c>
      <c r="O230" s="376">
        <f t="shared" si="32"/>
        <v>784330</v>
      </c>
      <c r="P230" s="376">
        <f t="shared" si="32"/>
        <v>172155</v>
      </c>
      <c r="Q230" s="376">
        <f t="shared" si="32"/>
        <v>7958065</v>
      </c>
    </row>
    <row r="231" spans="1:17" ht="17.25">
      <c r="A231" s="121"/>
      <c r="B231" s="207"/>
      <c r="C231" s="244"/>
      <c r="D231" s="244"/>
      <c r="E231" s="245"/>
      <c r="F231" s="245"/>
      <c r="G231" s="245"/>
      <c r="H231" s="245"/>
      <c r="I231" s="245"/>
      <c r="J231" s="245"/>
      <c r="K231" s="245"/>
      <c r="L231" s="245"/>
      <c r="M231" s="245"/>
      <c r="N231" s="245"/>
      <c r="O231" s="245"/>
      <c r="P231" s="245"/>
      <c r="Q231" s="246"/>
    </row>
    <row r="232" spans="1:17" ht="17.25" customHeight="1">
      <c r="A232" s="125" t="s">
        <v>464</v>
      </c>
      <c r="B232" s="424" t="s">
        <v>465</v>
      </c>
      <c r="C232" s="425"/>
      <c r="D232" s="425"/>
      <c r="E232" s="425"/>
      <c r="F232" s="126"/>
      <c r="G232" s="126"/>
      <c r="H232" s="126"/>
      <c r="I232" s="126"/>
      <c r="J232" s="126"/>
      <c r="K232" s="126"/>
      <c r="L232" s="126"/>
      <c r="M232" s="126"/>
      <c r="N232" s="102"/>
      <c r="O232" s="102"/>
      <c r="P232" s="103"/>
      <c r="Q232" s="97"/>
    </row>
    <row r="233" spans="1:17" ht="15.75">
      <c r="A233" s="377">
        <v>1</v>
      </c>
      <c r="B233" s="128" t="s">
        <v>466</v>
      </c>
      <c r="C233" s="100" t="s">
        <v>808</v>
      </c>
      <c r="D233" s="324" t="s">
        <v>793</v>
      </c>
      <c r="E233" s="236">
        <v>21300</v>
      </c>
      <c r="F233" s="236">
        <v>0</v>
      </c>
      <c r="G233" s="236">
        <v>8520</v>
      </c>
      <c r="H233" s="236">
        <v>700</v>
      </c>
      <c r="I233" s="236">
        <v>0</v>
      </c>
      <c r="J233" s="236">
        <v>0</v>
      </c>
      <c r="K233" s="236">
        <v>300</v>
      </c>
      <c r="L233" s="236">
        <v>2130</v>
      </c>
      <c r="M233" s="240">
        <f aca="true" t="shared" si="33" ref="M233:M258">SUM(E233:L233)</f>
        <v>32950</v>
      </c>
      <c r="N233" s="240">
        <f aca="true" t="shared" si="34" ref="N233:N258">M233*12</f>
        <v>395400</v>
      </c>
      <c r="O233" s="339">
        <v>42600</v>
      </c>
      <c r="P233" s="339">
        <v>21300</v>
      </c>
      <c r="Q233" s="240">
        <f aca="true" t="shared" si="35" ref="Q233:Q258">SUM(N233:P233)</f>
        <v>459300</v>
      </c>
    </row>
    <row r="234" spans="1:17" ht="15.75">
      <c r="A234" s="377">
        <v>2</v>
      </c>
      <c r="B234" s="128" t="s">
        <v>919</v>
      </c>
      <c r="C234" s="100" t="s">
        <v>808</v>
      </c>
      <c r="D234" s="324" t="s">
        <v>795</v>
      </c>
      <c r="E234" s="236">
        <v>0</v>
      </c>
      <c r="F234" s="236">
        <v>0</v>
      </c>
      <c r="G234" s="236">
        <v>0</v>
      </c>
      <c r="H234" s="236">
        <v>0</v>
      </c>
      <c r="I234" s="236">
        <v>0</v>
      </c>
      <c r="J234" s="236">
        <v>0</v>
      </c>
      <c r="K234" s="236">
        <v>0</v>
      </c>
      <c r="L234" s="236">
        <v>0</v>
      </c>
      <c r="M234" s="240">
        <f t="shared" si="33"/>
        <v>0</v>
      </c>
      <c r="N234" s="240">
        <f t="shared" si="34"/>
        <v>0</v>
      </c>
      <c r="O234" s="339">
        <v>0</v>
      </c>
      <c r="P234" s="339">
        <v>0</v>
      </c>
      <c r="Q234" s="240">
        <f t="shared" si="35"/>
        <v>0</v>
      </c>
    </row>
    <row r="235" spans="1:17" ht="15.75">
      <c r="A235" s="377">
        <v>3</v>
      </c>
      <c r="B235" s="128" t="s">
        <v>918</v>
      </c>
      <c r="C235" s="100" t="s">
        <v>808</v>
      </c>
      <c r="D235" s="324" t="s">
        <v>795</v>
      </c>
      <c r="E235" s="236">
        <v>0</v>
      </c>
      <c r="F235" s="236">
        <v>0</v>
      </c>
      <c r="G235" s="236">
        <v>0</v>
      </c>
      <c r="H235" s="236">
        <v>0</v>
      </c>
      <c r="I235" s="236">
        <v>0</v>
      </c>
      <c r="J235" s="236">
        <v>0</v>
      </c>
      <c r="K235" s="236">
        <v>0</v>
      </c>
      <c r="L235" s="236">
        <v>0</v>
      </c>
      <c r="M235" s="240">
        <f>SUM(E235:L235)</f>
        <v>0</v>
      </c>
      <c r="N235" s="240">
        <f t="shared" si="34"/>
        <v>0</v>
      </c>
      <c r="O235" s="339">
        <v>0</v>
      </c>
      <c r="P235" s="339">
        <v>0</v>
      </c>
      <c r="Q235" s="240">
        <f>SUM(N235:P235)</f>
        <v>0</v>
      </c>
    </row>
    <row r="236" spans="1:17" ht="15.75">
      <c r="A236" s="377">
        <v>4</v>
      </c>
      <c r="B236" s="128" t="s">
        <v>920</v>
      </c>
      <c r="C236" s="100" t="s">
        <v>808</v>
      </c>
      <c r="D236" s="324" t="s">
        <v>795</v>
      </c>
      <c r="E236" s="236">
        <v>0</v>
      </c>
      <c r="F236" s="236">
        <v>0</v>
      </c>
      <c r="G236" s="236">
        <v>0</v>
      </c>
      <c r="H236" s="236">
        <v>0</v>
      </c>
      <c r="I236" s="236">
        <v>0</v>
      </c>
      <c r="J236" s="236">
        <v>0</v>
      </c>
      <c r="K236" s="236">
        <v>0</v>
      </c>
      <c r="L236" s="236">
        <v>0</v>
      </c>
      <c r="M236" s="240">
        <f>SUM(E236:L236)</f>
        <v>0</v>
      </c>
      <c r="N236" s="240">
        <f t="shared" si="34"/>
        <v>0</v>
      </c>
      <c r="O236" s="339">
        <v>0</v>
      </c>
      <c r="P236" s="339">
        <v>0</v>
      </c>
      <c r="Q236" s="240">
        <f>SUM(N236:P236)</f>
        <v>0</v>
      </c>
    </row>
    <row r="237" spans="1:17" ht="15.75">
      <c r="A237" s="377">
        <v>5</v>
      </c>
      <c r="B237" s="128" t="s">
        <v>921</v>
      </c>
      <c r="C237" s="100" t="s">
        <v>808</v>
      </c>
      <c r="D237" s="324" t="s">
        <v>795</v>
      </c>
      <c r="E237" s="236">
        <v>0</v>
      </c>
      <c r="F237" s="236">
        <v>0</v>
      </c>
      <c r="G237" s="236">
        <v>0</v>
      </c>
      <c r="H237" s="236">
        <v>0</v>
      </c>
      <c r="I237" s="236">
        <v>0</v>
      </c>
      <c r="J237" s="236">
        <v>0</v>
      </c>
      <c r="K237" s="236">
        <v>0</v>
      </c>
      <c r="L237" s="236">
        <v>0</v>
      </c>
      <c r="M237" s="240">
        <f>SUM(E237:L237)</f>
        <v>0</v>
      </c>
      <c r="N237" s="240">
        <f t="shared" si="34"/>
        <v>0</v>
      </c>
      <c r="O237" s="339">
        <v>0</v>
      </c>
      <c r="P237" s="339">
        <v>0</v>
      </c>
      <c r="Q237" s="240">
        <f>SUM(N237:P237)</f>
        <v>0</v>
      </c>
    </row>
    <row r="238" spans="1:17" ht="15.75">
      <c r="A238" s="377">
        <v>6</v>
      </c>
      <c r="B238" s="128" t="s">
        <v>467</v>
      </c>
      <c r="C238" s="100" t="s">
        <v>808</v>
      </c>
      <c r="D238" s="324" t="s">
        <v>797</v>
      </c>
      <c r="E238" s="236">
        <v>11555</v>
      </c>
      <c r="F238" s="236">
        <v>0</v>
      </c>
      <c r="G238" s="236">
        <v>4800</v>
      </c>
      <c r="H238" s="236">
        <v>700</v>
      </c>
      <c r="I238" s="236">
        <v>0</v>
      </c>
      <c r="J238" s="236">
        <v>0</v>
      </c>
      <c r="K238" s="236">
        <v>0</v>
      </c>
      <c r="L238" s="236">
        <v>1155</v>
      </c>
      <c r="M238" s="240">
        <f t="shared" si="33"/>
        <v>18210</v>
      </c>
      <c r="N238" s="240">
        <f t="shared" si="34"/>
        <v>218520</v>
      </c>
      <c r="O238" s="339">
        <v>23110</v>
      </c>
      <c r="P238" s="339">
        <v>11555</v>
      </c>
      <c r="Q238" s="240">
        <f t="shared" si="35"/>
        <v>253185</v>
      </c>
    </row>
    <row r="239" spans="1:17" ht="15.75">
      <c r="A239" s="377">
        <v>7</v>
      </c>
      <c r="B239" s="128" t="s">
        <v>467</v>
      </c>
      <c r="C239" s="100" t="s">
        <v>808</v>
      </c>
      <c r="D239" s="324" t="s">
        <v>797</v>
      </c>
      <c r="E239" s="236">
        <v>11105</v>
      </c>
      <c r="F239" s="236">
        <v>0</v>
      </c>
      <c r="G239" s="236">
        <v>4800</v>
      </c>
      <c r="H239" s="236">
        <v>700</v>
      </c>
      <c r="I239" s="236">
        <v>0</v>
      </c>
      <c r="J239" s="236">
        <v>0</v>
      </c>
      <c r="K239" s="236">
        <v>200</v>
      </c>
      <c r="L239" s="236">
        <v>1110</v>
      </c>
      <c r="M239" s="240">
        <f t="shared" si="33"/>
        <v>17915</v>
      </c>
      <c r="N239" s="240">
        <f t="shared" si="34"/>
        <v>214980</v>
      </c>
      <c r="O239" s="339">
        <v>22210</v>
      </c>
      <c r="P239" s="339">
        <v>11105</v>
      </c>
      <c r="Q239" s="240">
        <f t="shared" si="35"/>
        <v>248295</v>
      </c>
    </row>
    <row r="240" spans="1:17" ht="15.75">
      <c r="A240" s="377">
        <v>8</v>
      </c>
      <c r="B240" s="128" t="s">
        <v>468</v>
      </c>
      <c r="C240" s="100" t="s">
        <v>808</v>
      </c>
      <c r="D240" s="324" t="s">
        <v>797</v>
      </c>
      <c r="E240" s="236">
        <v>8060</v>
      </c>
      <c r="F240" s="236">
        <v>90</v>
      </c>
      <c r="G240" s="236">
        <v>3627</v>
      </c>
      <c r="H240" s="236">
        <v>700</v>
      </c>
      <c r="I240" s="236">
        <v>0</v>
      </c>
      <c r="J240" s="236">
        <v>0</v>
      </c>
      <c r="K240" s="236">
        <v>300</v>
      </c>
      <c r="L240" s="236">
        <v>806</v>
      </c>
      <c r="M240" s="240">
        <f t="shared" si="33"/>
        <v>13583</v>
      </c>
      <c r="N240" s="240">
        <f t="shared" si="34"/>
        <v>162996</v>
      </c>
      <c r="O240" s="339">
        <v>16300</v>
      </c>
      <c r="P240" s="339">
        <v>8150</v>
      </c>
      <c r="Q240" s="240">
        <f t="shared" si="35"/>
        <v>187446</v>
      </c>
    </row>
    <row r="241" spans="1:17" ht="15.75">
      <c r="A241" s="377">
        <v>9</v>
      </c>
      <c r="B241" s="128" t="s">
        <v>467</v>
      </c>
      <c r="C241" s="100" t="s">
        <v>808</v>
      </c>
      <c r="D241" s="324" t="s">
        <v>797</v>
      </c>
      <c r="E241" s="236">
        <v>7230</v>
      </c>
      <c r="F241" s="236">
        <v>0</v>
      </c>
      <c r="G241" s="236">
        <v>3253</v>
      </c>
      <c r="H241" s="236">
        <v>700</v>
      </c>
      <c r="I241" s="236">
        <v>0</v>
      </c>
      <c r="J241" s="236">
        <v>0</v>
      </c>
      <c r="K241" s="236">
        <v>0</v>
      </c>
      <c r="L241" s="236">
        <v>723</v>
      </c>
      <c r="M241" s="240">
        <f t="shared" si="33"/>
        <v>11906</v>
      </c>
      <c r="N241" s="240">
        <f t="shared" si="34"/>
        <v>142872</v>
      </c>
      <c r="O241" s="339">
        <v>14460</v>
      </c>
      <c r="P241" s="339">
        <v>0</v>
      </c>
      <c r="Q241" s="240">
        <f t="shared" si="35"/>
        <v>157332</v>
      </c>
    </row>
    <row r="242" spans="1:17" ht="15.75">
      <c r="A242" s="377">
        <v>10</v>
      </c>
      <c r="B242" s="128" t="s">
        <v>467</v>
      </c>
      <c r="C242" s="100" t="s">
        <v>808</v>
      </c>
      <c r="D242" s="324" t="s">
        <v>797</v>
      </c>
      <c r="E242" s="236">
        <v>7230</v>
      </c>
      <c r="F242" s="236">
        <v>0</v>
      </c>
      <c r="G242" s="236">
        <v>3253</v>
      </c>
      <c r="H242" s="236">
        <v>700</v>
      </c>
      <c r="I242" s="236">
        <v>0</v>
      </c>
      <c r="J242" s="236">
        <v>0</v>
      </c>
      <c r="K242" s="236">
        <v>0</v>
      </c>
      <c r="L242" s="236">
        <v>723</v>
      </c>
      <c r="M242" s="240">
        <f t="shared" si="33"/>
        <v>11906</v>
      </c>
      <c r="N242" s="240">
        <f t="shared" si="34"/>
        <v>142872</v>
      </c>
      <c r="O242" s="339">
        <v>14460</v>
      </c>
      <c r="P242" s="339">
        <v>0</v>
      </c>
      <c r="Q242" s="240">
        <f t="shared" si="35"/>
        <v>157332</v>
      </c>
    </row>
    <row r="243" spans="1:17" ht="15.75">
      <c r="A243" s="377">
        <v>11</v>
      </c>
      <c r="B243" s="128" t="s">
        <v>467</v>
      </c>
      <c r="C243" s="100" t="s">
        <v>808</v>
      </c>
      <c r="D243" s="324" t="s">
        <v>797</v>
      </c>
      <c r="E243" s="236">
        <v>7230</v>
      </c>
      <c r="F243" s="236">
        <v>0</v>
      </c>
      <c r="G243" s="236">
        <v>3253</v>
      </c>
      <c r="H243" s="236">
        <v>700</v>
      </c>
      <c r="I243" s="236">
        <v>0</v>
      </c>
      <c r="J243" s="236">
        <v>0</v>
      </c>
      <c r="K243" s="236">
        <v>0</v>
      </c>
      <c r="L243" s="236">
        <v>723</v>
      </c>
      <c r="M243" s="240">
        <f t="shared" si="33"/>
        <v>11906</v>
      </c>
      <c r="N243" s="240">
        <f t="shared" si="34"/>
        <v>142872</v>
      </c>
      <c r="O243" s="339">
        <v>14460</v>
      </c>
      <c r="P243" s="339">
        <v>0</v>
      </c>
      <c r="Q243" s="240">
        <f t="shared" si="35"/>
        <v>157332</v>
      </c>
    </row>
    <row r="244" spans="1:17" ht="15.75">
      <c r="A244" s="377">
        <v>12</v>
      </c>
      <c r="B244" s="128" t="s">
        <v>467</v>
      </c>
      <c r="C244" s="100" t="s">
        <v>808</v>
      </c>
      <c r="D244" s="324" t="s">
        <v>797</v>
      </c>
      <c r="E244" s="236">
        <v>7230</v>
      </c>
      <c r="F244" s="236">
        <v>0</v>
      </c>
      <c r="G244" s="236">
        <v>3253</v>
      </c>
      <c r="H244" s="236">
        <v>700</v>
      </c>
      <c r="I244" s="236">
        <v>0</v>
      </c>
      <c r="J244" s="236">
        <v>0</v>
      </c>
      <c r="K244" s="236">
        <v>0</v>
      </c>
      <c r="L244" s="236">
        <v>723</v>
      </c>
      <c r="M244" s="240">
        <f t="shared" si="33"/>
        <v>11906</v>
      </c>
      <c r="N244" s="240">
        <f t="shared" si="34"/>
        <v>142872</v>
      </c>
      <c r="O244" s="339">
        <v>14460</v>
      </c>
      <c r="P244" s="339">
        <v>0</v>
      </c>
      <c r="Q244" s="240">
        <f t="shared" si="35"/>
        <v>157332</v>
      </c>
    </row>
    <row r="245" spans="1:17" ht="15.75">
      <c r="A245" s="377">
        <v>13</v>
      </c>
      <c r="B245" s="128" t="s">
        <v>467</v>
      </c>
      <c r="C245" s="100" t="s">
        <v>808</v>
      </c>
      <c r="D245" s="324" t="s">
        <v>797</v>
      </c>
      <c r="E245" s="236">
        <v>6400</v>
      </c>
      <c r="F245" s="236">
        <v>0</v>
      </c>
      <c r="G245" s="236">
        <v>2880</v>
      </c>
      <c r="H245" s="236">
        <v>700</v>
      </c>
      <c r="I245" s="236">
        <v>0</v>
      </c>
      <c r="J245" s="236">
        <v>0</v>
      </c>
      <c r="K245" s="236">
        <v>300</v>
      </c>
      <c r="L245" s="236">
        <v>640</v>
      </c>
      <c r="M245" s="240">
        <f t="shared" si="33"/>
        <v>10920</v>
      </c>
      <c r="N245" s="240">
        <f t="shared" si="34"/>
        <v>131040</v>
      </c>
      <c r="O245" s="339">
        <v>12800</v>
      </c>
      <c r="P245" s="339">
        <v>0</v>
      </c>
      <c r="Q245" s="240">
        <f t="shared" si="35"/>
        <v>143840</v>
      </c>
    </row>
    <row r="246" spans="1:17" ht="15.75">
      <c r="A246" s="377">
        <v>14</v>
      </c>
      <c r="B246" s="128" t="s">
        <v>467</v>
      </c>
      <c r="C246" s="100" t="s">
        <v>808</v>
      </c>
      <c r="D246" s="324" t="s">
        <v>797</v>
      </c>
      <c r="E246" s="236">
        <v>6400</v>
      </c>
      <c r="F246" s="236">
        <v>0</v>
      </c>
      <c r="G246" s="236">
        <v>2880</v>
      </c>
      <c r="H246" s="236">
        <v>700</v>
      </c>
      <c r="I246" s="236">
        <v>0</v>
      </c>
      <c r="J246" s="236">
        <v>0</v>
      </c>
      <c r="K246" s="236">
        <v>300</v>
      </c>
      <c r="L246" s="236">
        <v>640</v>
      </c>
      <c r="M246" s="240">
        <f t="shared" si="33"/>
        <v>10920</v>
      </c>
      <c r="N246" s="240">
        <f t="shared" si="34"/>
        <v>131040</v>
      </c>
      <c r="O246" s="339">
        <v>12800</v>
      </c>
      <c r="P246" s="339">
        <v>0</v>
      </c>
      <c r="Q246" s="240">
        <f t="shared" si="35"/>
        <v>143840</v>
      </c>
    </row>
    <row r="247" spans="1:17" ht="15.75">
      <c r="A247" s="377">
        <v>15</v>
      </c>
      <c r="B247" s="128" t="s">
        <v>467</v>
      </c>
      <c r="C247" s="100" t="s">
        <v>808</v>
      </c>
      <c r="D247" s="324" t="s">
        <v>797</v>
      </c>
      <c r="E247" s="236">
        <v>6400</v>
      </c>
      <c r="F247" s="236">
        <v>0</v>
      </c>
      <c r="G247" s="236">
        <v>2880</v>
      </c>
      <c r="H247" s="236">
        <v>700</v>
      </c>
      <c r="I247" s="236">
        <v>0</v>
      </c>
      <c r="J247" s="236">
        <v>0</v>
      </c>
      <c r="K247" s="236">
        <v>300</v>
      </c>
      <c r="L247" s="236">
        <v>640</v>
      </c>
      <c r="M247" s="240">
        <f t="shared" si="33"/>
        <v>10920</v>
      </c>
      <c r="N247" s="240">
        <f t="shared" si="34"/>
        <v>131040</v>
      </c>
      <c r="O247" s="339">
        <v>12800</v>
      </c>
      <c r="P247" s="339">
        <v>0</v>
      </c>
      <c r="Q247" s="240">
        <f t="shared" si="35"/>
        <v>143840</v>
      </c>
    </row>
    <row r="248" spans="1:17" ht="15.75">
      <c r="A248" s="377">
        <v>16</v>
      </c>
      <c r="B248" s="128" t="s">
        <v>467</v>
      </c>
      <c r="C248" s="100" t="s">
        <v>808</v>
      </c>
      <c r="D248" s="324" t="s">
        <v>797</v>
      </c>
      <c r="E248" s="236">
        <v>6400</v>
      </c>
      <c r="F248" s="236">
        <v>0</v>
      </c>
      <c r="G248" s="236">
        <v>2880</v>
      </c>
      <c r="H248" s="236">
        <v>700</v>
      </c>
      <c r="I248" s="236">
        <v>0</v>
      </c>
      <c r="J248" s="236">
        <v>0</v>
      </c>
      <c r="K248" s="236">
        <v>300</v>
      </c>
      <c r="L248" s="236">
        <v>640</v>
      </c>
      <c r="M248" s="240">
        <f t="shared" si="33"/>
        <v>10920</v>
      </c>
      <c r="N248" s="240">
        <f t="shared" si="34"/>
        <v>131040</v>
      </c>
      <c r="O248" s="339">
        <v>12800</v>
      </c>
      <c r="P248" s="339">
        <v>0</v>
      </c>
      <c r="Q248" s="240">
        <f t="shared" si="35"/>
        <v>143840</v>
      </c>
    </row>
    <row r="249" spans="1:17" ht="15.75">
      <c r="A249" s="377">
        <v>17</v>
      </c>
      <c r="B249" s="128" t="s">
        <v>467</v>
      </c>
      <c r="C249" s="100" t="s">
        <v>808</v>
      </c>
      <c r="D249" s="324" t="s">
        <v>797</v>
      </c>
      <c r="E249" s="236">
        <v>6400</v>
      </c>
      <c r="F249" s="236">
        <v>0</v>
      </c>
      <c r="G249" s="236">
        <v>2880</v>
      </c>
      <c r="H249" s="236">
        <v>700</v>
      </c>
      <c r="I249" s="236">
        <v>0</v>
      </c>
      <c r="J249" s="236">
        <v>0</v>
      </c>
      <c r="K249" s="236">
        <v>300</v>
      </c>
      <c r="L249" s="236">
        <v>640</v>
      </c>
      <c r="M249" s="240">
        <f t="shared" si="33"/>
        <v>10920</v>
      </c>
      <c r="N249" s="240">
        <f t="shared" si="34"/>
        <v>131040</v>
      </c>
      <c r="O249" s="339">
        <v>12800</v>
      </c>
      <c r="P249" s="339">
        <v>0</v>
      </c>
      <c r="Q249" s="240">
        <f t="shared" si="35"/>
        <v>143840</v>
      </c>
    </row>
    <row r="250" spans="1:17" ht="15.75">
      <c r="A250" s="377">
        <v>18</v>
      </c>
      <c r="B250" s="128" t="s">
        <v>469</v>
      </c>
      <c r="C250" s="100" t="s">
        <v>808</v>
      </c>
      <c r="D250" s="324" t="s">
        <v>797</v>
      </c>
      <c r="E250" s="236">
        <v>0</v>
      </c>
      <c r="F250" s="236">
        <v>0</v>
      </c>
      <c r="G250" s="236">
        <v>0</v>
      </c>
      <c r="H250" s="236">
        <v>0</v>
      </c>
      <c r="I250" s="236">
        <v>0</v>
      </c>
      <c r="J250" s="236">
        <v>0</v>
      </c>
      <c r="K250" s="236">
        <v>0</v>
      </c>
      <c r="L250" s="236">
        <v>0</v>
      </c>
      <c r="M250" s="240">
        <f t="shared" si="33"/>
        <v>0</v>
      </c>
      <c r="N250" s="240">
        <f t="shared" si="34"/>
        <v>0</v>
      </c>
      <c r="O250" s="339">
        <v>0</v>
      </c>
      <c r="P250" s="339">
        <v>0</v>
      </c>
      <c r="Q250" s="240">
        <f t="shared" si="35"/>
        <v>0</v>
      </c>
    </row>
    <row r="251" spans="1:17" ht="15.75" customHeight="1" hidden="1">
      <c r="A251" s="377"/>
      <c r="B251" s="353"/>
      <c r="C251" s="327"/>
      <c r="D251" s="129"/>
      <c r="E251" s="354"/>
      <c r="F251" s="354"/>
      <c r="G251" s="354"/>
      <c r="H251" s="354"/>
      <c r="I251" s="354"/>
      <c r="J251" s="354"/>
      <c r="K251" s="354"/>
      <c r="L251" s="354"/>
      <c r="M251" s="355"/>
      <c r="N251" s="354"/>
      <c r="O251" s="354"/>
      <c r="P251" s="354"/>
      <c r="Q251" s="355"/>
    </row>
    <row r="252" spans="1:17" ht="15.75">
      <c r="A252" s="377">
        <v>19</v>
      </c>
      <c r="B252" s="128" t="s">
        <v>872</v>
      </c>
      <c r="C252" s="100" t="s">
        <v>808</v>
      </c>
      <c r="D252" s="324" t="s">
        <v>797</v>
      </c>
      <c r="E252" s="236">
        <v>0</v>
      </c>
      <c r="F252" s="236">
        <v>0</v>
      </c>
      <c r="G252" s="236">
        <v>0</v>
      </c>
      <c r="H252" s="236">
        <v>0</v>
      </c>
      <c r="I252" s="236">
        <v>0</v>
      </c>
      <c r="J252" s="236">
        <v>0</v>
      </c>
      <c r="K252" s="236">
        <v>0</v>
      </c>
      <c r="L252" s="236">
        <v>0</v>
      </c>
      <c r="M252" s="240">
        <f t="shared" si="33"/>
        <v>0</v>
      </c>
      <c r="N252" s="240">
        <f t="shared" si="34"/>
        <v>0</v>
      </c>
      <c r="O252" s="339">
        <v>0</v>
      </c>
      <c r="P252" s="339">
        <v>0</v>
      </c>
      <c r="Q252" s="240">
        <f t="shared" si="35"/>
        <v>0</v>
      </c>
    </row>
    <row r="253" spans="1:17" ht="15.75">
      <c r="A253" s="377">
        <v>20</v>
      </c>
      <c r="B253" s="128" t="s">
        <v>470</v>
      </c>
      <c r="C253" s="100" t="s">
        <v>808</v>
      </c>
      <c r="D253" s="324" t="s">
        <v>799</v>
      </c>
      <c r="E253" s="236">
        <v>6290</v>
      </c>
      <c r="F253" s="236">
        <v>70</v>
      </c>
      <c r="G253" s="236">
        <v>2830</v>
      </c>
      <c r="H253" s="236">
        <v>700</v>
      </c>
      <c r="I253" s="236">
        <v>150</v>
      </c>
      <c r="J253" s="236">
        <v>0</v>
      </c>
      <c r="K253" s="236">
        <v>300</v>
      </c>
      <c r="L253" s="236">
        <v>629</v>
      </c>
      <c r="M253" s="240">
        <f t="shared" si="33"/>
        <v>10969</v>
      </c>
      <c r="N253" s="240">
        <f t="shared" si="34"/>
        <v>131628</v>
      </c>
      <c r="O253" s="339">
        <v>12720</v>
      </c>
      <c r="P253" s="339">
        <v>6360</v>
      </c>
      <c r="Q253" s="240">
        <f t="shared" si="35"/>
        <v>150708</v>
      </c>
    </row>
    <row r="254" spans="1:17" ht="15.75">
      <c r="A254" s="377">
        <v>21</v>
      </c>
      <c r="B254" s="128" t="s">
        <v>451</v>
      </c>
      <c r="C254" s="100" t="s">
        <v>808</v>
      </c>
      <c r="D254" s="324" t="s">
        <v>800</v>
      </c>
      <c r="E254" s="236">
        <v>7240</v>
      </c>
      <c r="F254" s="236">
        <v>180</v>
      </c>
      <c r="G254" s="236">
        <v>3258</v>
      </c>
      <c r="H254" s="236">
        <v>700</v>
      </c>
      <c r="I254" s="236">
        <v>150</v>
      </c>
      <c r="J254" s="236">
        <f>75+50</f>
        <v>125</v>
      </c>
      <c r="K254" s="236">
        <v>0</v>
      </c>
      <c r="L254" s="236">
        <v>724</v>
      </c>
      <c r="M254" s="240">
        <f t="shared" si="33"/>
        <v>12377</v>
      </c>
      <c r="N254" s="240">
        <f t="shared" si="34"/>
        <v>148524</v>
      </c>
      <c r="O254" s="339">
        <v>14840</v>
      </c>
      <c r="P254" s="339">
        <v>7420</v>
      </c>
      <c r="Q254" s="240">
        <f t="shared" si="35"/>
        <v>170784</v>
      </c>
    </row>
    <row r="255" spans="1:17" ht="15.75">
      <c r="A255" s="377">
        <v>22</v>
      </c>
      <c r="B255" s="128" t="s">
        <v>471</v>
      </c>
      <c r="C255" s="100" t="s">
        <v>808</v>
      </c>
      <c r="D255" s="324" t="s">
        <v>800</v>
      </c>
      <c r="E255" s="236">
        <v>6975</v>
      </c>
      <c r="F255" s="236">
        <v>200</v>
      </c>
      <c r="G255" s="236">
        <v>3139</v>
      </c>
      <c r="H255" s="236">
        <v>700</v>
      </c>
      <c r="I255" s="236">
        <v>150</v>
      </c>
      <c r="J255" s="236">
        <v>75</v>
      </c>
      <c r="K255" s="236">
        <v>0</v>
      </c>
      <c r="L255" s="236">
        <v>697</v>
      </c>
      <c r="M255" s="240">
        <f t="shared" si="33"/>
        <v>11936</v>
      </c>
      <c r="N255" s="240">
        <f t="shared" si="34"/>
        <v>143232</v>
      </c>
      <c r="O255" s="339">
        <v>14350</v>
      </c>
      <c r="P255" s="339">
        <v>0</v>
      </c>
      <c r="Q255" s="240">
        <f t="shared" si="35"/>
        <v>157582</v>
      </c>
    </row>
    <row r="256" spans="1:17" ht="15.75">
      <c r="A256" s="377">
        <v>23</v>
      </c>
      <c r="B256" s="128" t="s">
        <v>472</v>
      </c>
      <c r="C256" s="100" t="s">
        <v>808</v>
      </c>
      <c r="D256" s="324" t="s">
        <v>809</v>
      </c>
      <c r="E256" s="236">
        <v>6010</v>
      </c>
      <c r="F256" s="236">
        <v>70</v>
      </c>
      <c r="G256" s="236">
        <v>2704</v>
      </c>
      <c r="H256" s="236">
        <v>700</v>
      </c>
      <c r="I256" s="236">
        <v>150</v>
      </c>
      <c r="J256" s="236">
        <v>75</v>
      </c>
      <c r="K256" s="236">
        <v>300</v>
      </c>
      <c r="L256" s="236">
        <v>601</v>
      </c>
      <c r="M256" s="240">
        <f t="shared" si="33"/>
        <v>10610</v>
      </c>
      <c r="N256" s="240">
        <f t="shared" si="34"/>
        <v>127320</v>
      </c>
      <c r="O256" s="339">
        <v>12160</v>
      </c>
      <c r="P256" s="339">
        <v>6080</v>
      </c>
      <c r="Q256" s="240">
        <f t="shared" si="35"/>
        <v>145560</v>
      </c>
    </row>
    <row r="257" spans="1:17" ht="15.75">
      <c r="A257" s="377">
        <v>24</v>
      </c>
      <c r="B257" s="128" t="s">
        <v>473</v>
      </c>
      <c r="C257" s="100" t="s">
        <v>808</v>
      </c>
      <c r="D257" s="324" t="s">
        <v>809</v>
      </c>
      <c r="E257" s="236">
        <v>6420</v>
      </c>
      <c r="F257" s="236">
        <v>180</v>
      </c>
      <c r="G257" s="236">
        <v>2889</v>
      </c>
      <c r="H257" s="236">
        <v>700</v>
      </c>
      <c r="I257" s="236">
        <v>150</v>
      </c>
      <c r="J257" s="236">
        <v>75</v>
      </c>
      <c r="K257" s="236">
        <v>0</v>
      </c>
      <c r="L257" s="236">
        <v>642</v>
      </c>
      <c r="M257" s="240">
        <f t="shared" si="33"/>
        <v>11056</v>
      </c>
      <c r="N257" s="240">
        <f t="shared" si="34"/>
        <v>132672</v>
      </c>
      <c r="O257" s="339">
        <v>12840</v>
      </c>
      <c r="P257" s="339">
        <v>0</v>
      </c>
      <c r="Q257" s="240">
        <f t="shared" si="35"/>
        <v>145512</v>
      </c>
    </row>
    <row r="258" spans="1:17" ht="15.75">
      <c r="A258" s="377">
        <v>25</v>
      </c>
      <c r="B258" s="128" t="s">
        <v>474</v>
      </c>
      <c r="C258" s="100" t="s">
        <v>808</v>
      </c>
      <c r="D258" s="324" t="s">
        <v>800</v>
      </c>
      <c r="E258" s="236">
        <v>6975</v>
      </c>
      <c r="F258" s="236">
        <v>90</v>
      </c>
      <c r="G258" s="236">
        <v>3139</v>
      </c>
      <c r="H258" s="236">
        <v>700</v>
      </c>
      <c r="I258" s="236">
        <v>150</v>
      </c>
      <c r="J258" s="236">
        <v>75</v>
      </c>
      <c r="K258" s="236">
        <v>200</v>
      </c>
      <c r="L258" s="236">
        <v>697</v>
      </c>
      <c r="M258" s="240">
        <f t="shared" si="33"/>
        <v>12026</v>
      </c>
      <c r="N258" s="240">
        <f t="shared" si="34"/>
        <v>144312</v>
      </c>
      <c r="O258" s="339">
        <v>13950</v>
      </c>
      <c r="P258" s="339">
        <v>6975</v>
      </c>
      <c r="Q258" s="240">
        <f t="shared" si="35"/>
        <v>165237</v>
      </c>
    </row>
    <row r="259" spans="1:17" ht="15" customHeight="1">
      <c r="A259" s="421" t="s">
        <v>873</v>
      </c>
      <c r="B259" s="422"/>
      <c r="C259" s="423"/>
      <c r="D259" s="229"/>
      <c r="E259" s="236">
        <f>SUM(E233:E258)</f>
        <v>152850</v>
      </c>
      <c r="F259" s="236">
        <f aca="true" t="shared" si="36" ref="F259:Q259">SUM(F233:F258)</f>
        <v>880</v>
      </c>
      <c r="G259" s="236">
        <f t="shared" si="36"/>
        <v>67118</v>
      </c>
      <c r="H259" s="236">
        <f t="shared" si="36"/>
        <v>13300</v>
      </c>
      <c r="I259" s="236">
        <f t="shared" si="36"/>
        <v>900</v>
      </c>
      <c r="J259" s="236">
        <f t="shared" si="36"/>
        <v>425</v>
      </c>
      <c r="K259" s="236">
        <f t="shared" si="36"/>
        <v>3100</v>
      </c>
      <c r="L259" s="236">
        <f t="shared" si="36"/>
        <v>15283</v>
      </c>
      <c r="M259" s="236">
        <f t="shared" si="36"/>
        <v>253856</v>
      </c>
      <c r="N259" s="236">
        <f t="shared" si="36"/>
        <v>3046272</v>
      </c>
      <c r="O259" s="236">
        <f t="shared" si="36"/>
        <v>306920</v>
      </c>
      <c r="P259" s="236">
        <f t="shared" si="36"/>
        <v>78945</v>
      </c>
      <c r="Q259" s="236">
        <f t="shared" si="36"/>
        <v>3432137</v>
      </c>
    </row>
    <row r="260" spans="1:16" ht="15.75">
      <c r="A260" s="122"/>
      <c r="B260" s="207"/>
      <c r="C260" s="207"/>
      <c r="D260" s="219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7" ht="17.25">
      <c r="A261" s="127" t="s">
        <v>475</v>
      </c>
      <c r="B261" s="359" t="s">
        <v>553</v>
      </c>
      <c r="C261" s="360"/>
      <c r="D261" s="361"/>
      <c r="E261" s="360"/>
      <c r="F261" s="360"/>
      <c r="G261" s="360"/>
      <c r="H261" s="360"/>
      <c r="I261" s="360"/>
      <c r="J261" s="360"/>
      <c r="K261" s="360"/>
      <c r="L261" s="360"/>
      <c r="M261" s="360"/>
      <c r="N261" s="362"/>
      <c r="O261" s="362"/>
      <c r="P261" s="363"/>
      <c r="Q261" s="364"/>
    </row>
    <row r="262" spans="1:17" ht="15.75">
      <c r="A262" s="100">
        <v>1</v>
      </c>
      <c r="B262" s="343" t="s">
        <v>466</v>
      </c>
      <c r="C262" s="100" t="s">
        <v>808</v>
      </c>
      <c r="D262" s="129" t="s">
        <v>791</v>
      </c>
      <c r="E262" s="234">
        <v>20900</v>
      </c>
      <c r="F262" s="234">
        <v>0</v>
      </c>
      <c r="G262" s="234">
        <v>8360</v>
      </c>
      <c r="H262" s="234">
        <v>700</v>
      </c>
      <c r="I262" s="234">
        <v>0</v>
      </c>
      <c r="J262" s="234">
        <v>0</v>
      </c>
      <c r="K262" s="234">
        <v>300</v>
      </c>
      <c r="L262" s="234">
        <v>2090</v>
      </c>
      <c r="M262" s="240">
        <v>32350</v>
      </c>
      <c r="N262" s="240">
        <v>388200</v>
      </c>
      <c r="O262" s="235">
        <v>41800</v>
      </c>
      <c r="P262" s="235">
        <v>20900</v>
      </c>
      <c r="Q262" s="240">
        <v>450900</v>
      </c>
    </row>
    <row r="263" spans="1:17" ht="15.75">
      <c r="A263" s="100">
        <v>2</v>
      </c>
      <c r="B263" s="343" t="s">
        <v>476</v>
      </c>
      <c r="C263" s="100" t="s">
        <v>808</v>
      </c>
      <c r="D263" s="129" t="s">
        <v>792</v>
      </c>
      <c r="E263" s="234">
        <v>13940</v>
      </c>
      <c r="F263" s="234">
        <v>0</v>
      </c>
      <c r="G263" s="234">
        <v>5576</v>
      </c>
      <c r="H263" s="234">
        <v>700</v>
      </c>
      <c r="I263" s="234">
        <v>0</v>
      </c>
      <c r="J263" s="234">
        <v>0</v>
      </c>
      <c r="K263" s="234">
        <v>200</v>
      </c>
      <c r="L263" s="236">
        <v>1394</v>
      </c>
      <c r="M263" s="240">
        <v>21810</v>
      </c>
      <c r="N263" s="240">
        <v>261720</v>
      </c>
      <c r="O263" s="235">
        <v>27880</v>
      </c>
      <c r="P263" s="235">
        <v>13940</v>
      </c>
      <c r="Q263" s="240">
        <v>303540</v>
      </c>
    </row>
    <row r="264" spans="1:17" ht="15.75">
      <c r="A264" s="100">
        <v>3</v>
      </c>
      <c r="B264" s="343" t="s">
        <v>477</v>
      </c>
      <c r="C264" s="100" t="s">
        <v>808</v>
      </c>
      <c r="D264" s="129" t="s">
        <v>793</v>
      </c>
      <c r="E264" s="234">
        <v>22000</v>
      </c>
      <c r="F264" s="234">
        <v>0</v>
      </c>
      <c r="G264" s="234">
        <v>8800</v>
      </c>
      <c r="H264" s="234">
        <v>700</v>
      </c>
      <c r="I264" s="234">
        <v>0</v>
      </c>
      <c r="J264" s="234">
        <v>0</v>
      </c>
      <c r="K264" s="234">
        <v>200</v>
      </c>
      <c r="L264" s="236">
        <v>2200</v>
      </c>
      <c r="M264" s="240">
        <v>33900</v>
      </c>
      <c r="N264" s="240">
        <v>406800</v>
      </c>
      <c r="O264" s="235">
        <v>44000</v>
      </c>
      <c r="P264" s="235">
        <v>22000</v>
      </c>
      <c r="Q264" s="240">
        <v>472800</v>
      </c>
    </row>
    <row r="265" spans="1:17" ht="15.75">
      <c r="A265" s="100">
        <v>4</v>
      </c>
      <c r="B265" s="343" t="s">
        <v>480</v>
      </c>
      <c r="C265" s="100" t="s">
        <v>808</v>
      </c>
      <c r="D265" s="129" t="s">
        <v>793</v>
      </c>
      <c r="E265" s="234">
        <v>19900</v>
      </c>
      <c r="F265" s="234">
        <v>0</v>
      </c>
      <c r="G265" s="234">
        <v>7960</v>
      </c>
      <c r="H265" s="234">
        <v>700</v>
      </c>
      <c r="I265" s="234">
        <v>0</v>
      </c>
      <c r="J265" s="234">
        <v>0</v>
      </c>
      <c r="K265" s="234">
        <v>300</v>
      </c>
      <c r="L265" s="236">
        <v>1990</v>
      </c>
      <c r="M265" s="240">
        <v>30850</v>
      </c>
      <c r="N265" s="240">
        <v>370200</v>
      </c>
      <c r="O265" s="235">
        <v>39800</v>
      </c>
      <c r="P265" s="235">
        <v>19900</v>
      </c>
      <c r="Q265" s="240">
        <v>429900</v>
      </c>
    </row>
    <row r="266" spans="1:17" ht="15.75">
      <c r="A266" s="100">
        <v>5</v>
      </c>
      <c r="B266" s="343" t="s">
        <v>480</v>
      </c>
      <c r="C266" s="100" t="s">
        <v>808</v>
      </c>
      <c r="D266" s="129" t="s">
        <v>793</v>
      </c>
      <c r="E266" s="234">
        <v>17100</v>
      </c>
      <c r="F266" s="234">
        <v>0</v>
      </c>
      <c r="G266" s="234">
        <v>6840</v>
      </c>
      <c r="H266" s="234">
        <v>700</v>
      </c>
      <c r="I266" s="234">
        <v>0</v>
      </c>
      <c r="J266" s="234">
        <v>0</v>
      </c>
      <c r="K266" s="234">
        <v>300</v>
      </c>
      <c r="L266" s="236">
        <v>1710</v>
      </c>
      <c r="M266" s="240">
        <v>26650</v>
      </c>
      <c r="N266" s="240">
        <v>319800</v>
      </c>
      <c r="O266" s="235">
        <v>34200</v>
      </c>
      <c r="P266" s="235">
        <v>0</v>
      </c>
      <c r="Q266" s="240">
        <v>354000</v>
      </c>
    </row>
    <row r="267" spans="1:17" ht="15.75">
      <c r="A267" s="100">
        <v>6</v>
      </c>
      <c r="B267" s="343" t="s">
        <v>480</v>
      </c>
      <c r="C267" s="100" t="s">
        <v>808</v>
      </c>
      <c r="D267" s="129" t="s">
        <v>794</v>
      </c>
      <c r="E267" s="234">
        <v>15600</v>
      </c>
      <c r="F267" s="234">
        <v>0</v>
      </c>
      <c r="G267" s="234">
        <v>6240</v>
      </c>
      <c r="H267" s="234">
        <v>700</v>
      </c>
      <c r="I267" s="234">
        <v>0</v>
      </c>
      <c r="J267" s="234">
        <v>0</v>
      </c>
      <c r="K267" s="234">
        <v>300</v>
      </c>
      <c r="L267" s="236">
        <v>1560</v>
      </c>
      <c r="M267" s="240">
        <v>24400</v>
      </c>
      <c r="N267" s="240">
        <v>292800</v>
      </c>
      <c r="O267" s="235">
        <v>31200</v>
      </c>
      <c r="P267" s="235">
        <v>0</v>
      </c>
      <c r="Q267" s="240">
        <v>324000</v>
      </c>
    </row>
    <row r="268" spans="1:17" ht="15.75">
      <c r="A268" s="100">
        <v>7</v>
      </c>
      <c r="B268" s="343" t="s">
        <v>480</v>
      </c>
      <c r="C268" s="100" t="s">
        <v>808</v>
      </c>
      <c r="D268" s="129" t="s">
        <v>795</v>
      </c>
      <c r="E268" s="234">
        <v>11600</v>
      </c>
      <c r="F268" s="234">
        <v>0</v>
      </c>
      <c r="G268" s="234">
        <v>4800</v>
      </c>
      <c r="H268" s="234">
        <v>700</v>
      </c>
      <c r="I268" s="234">
        <v>0</v>
      </c>
      <c r="J268" s="234">
        <v>0</v>
      </c>
      <c r="K268" s="234">
        <v>0</v>
      </c>
      <c r="L268" s="236">
        <v>1160</v>
      </c>
      <c r="M268" s="240">
        <v>18260</v>
      </c>
      <c r="N268" s="240">
        <v>219120</v>
      </c>
      <c r="O268" s="235">
        <v>23200</v>
      </c>
      <c r="P268" s="235">
        <v>11600</v>
      </c>
      <c r="Q268" s="240">
        <v>253920</v>
      </c>
    </row>
    <row r="269" spans="1:17" ht="15.75">
      <c r="A269" s="100">
        <v>8</v>
      </c>
      <c r="B269" s="343" t="s">
        <v>482</v>
      </c>
      <c r="C269" s="100" t="s">
        <v>808</v>
      </c>
      <c r="D269" s="129" t="s">
        <v>795</v>
      </c>
      <c r="E269" s="234">
        <v>10700</v>
      </c>
      <c r="F269" s="234">
        <v>0</v>
      </c>
      <c r="G269" s="234">
        <v>4815</v>
      </c>
      <c r="H269" s="234">
        <v>700</v>
      </c>
      <c r="I269" s="234">
        <v>0</v>
      </c>
      <c r="J269" s="234">
        <v>0</v>
      </c>
      <c r="K269" s="234">
        <v>200</v>
      </c>
      <c r="L269" s="236">
        <v>1070</v>
      </c>
      <c r="M269" s="240">
        <v>17485</v>
      </c>
      <c r="N269" s="240">
        <v>209820</v>
      </c>
      <c r="O269" s="235">
        <v>21400</v>
      </c>
      <c r="P269" s="235">
        <v>0</v>
      </c>
      <c r="Q269" s="240">
        <v>231220</v>
      </c>
    </row>
    <row r="270" spans="1:17" ht="15.75">
      <c r="A270" s="100">
        <v>9</v>
      </c>
      <c r="B270" s="343" t="s">
        <v>482</v>
      </c>
      <c r="C270" s="100" t="s">
        <v>808</v>
      </c>
      <c r="D270" s="129" t="s">
        <v>795</v>
      </c>
      <c r="E270" s="234">
        <v>10700</v>
      </c>
      <c r="F270" s="234">
        <v>0</v>
      </c>
      <c r="G270" s="234">
        <v>4815</v>
      </c>
      <c r="H270" s="234">
        <v>700</v>
      </c>
      <c r="I270" s="234">
        <v>0</v>
      </c>
      <c r="J270" s="234">
        <v>0</v>
      </c>
      <c r="K270" s="234">
        <v>0</v>
      </c>
      <c r="L270" s="236">
        <v>1070</v>
      </c>
      <c r="M270" s="240">
        <v>17285</v>
      </c>
      <c r="N270" s="240">
        <v>207420</v>
      </c>
      <c r="O270" s="235">
        <v>21400</v>
      </c>
      <c r="P270" s="235">
        <v>0</v>
      </c>
      <c r="Q270" s="240">
        <v>228820</v>
      </c>
    </row>
    <row r="271" spans="1:17" ht="15.75">
      <c r="A271" s="100">
        <v>10</v>
      </c>
      <c r="B271" s="343" t="s">
        <v>482</v>
      </c>
      <c r="C271" s="100" t="s">
        <v>808</v>
      </c>
      <c r="D271" s="129" t="s">
        <v>795</v>
      </c>
      <c r="E271" s="234">
        <v>10250</v>
      </c>
      <c r="F271" s="234">
        <v>0</v>
      </c>
      <c r="G271" s="234">
        <v>4613</v>
      </c>
      <c r="H271" s="234">
        <v>700</v>
      </c>
      <c r="I271" s="234">
        <v>0</v>
      </c>
      <c r="J271" s="234">
        <v>0</v>
      </c>
      <c r="K271" s="234">
        <v>200</v>
      </c>
      <c r="L271" s="236">
        <v>1025</v>
      </c>
      <c r="M271" s="240">
        <v>16788</v>
      </c>
      <c r="N271" s="240">
        <v>201456</v>
      </c>
      <c r="O271" s="235">
        <v>20500</v>
      </c>
      <c r="P271" s="235">
        <v>0</v>
      </c>
      <c r="Q271" s="240">
        <v>221956</v>
      </c>
    </row>
    <row r="272" spans="1:17" ht="15.75">
      <c r="A272" s="100">
        <v>11</v>
      </c>
      <c r="B272" s="343" t="s">
        <v>478</v>
      </c>
      <c r="C272" s="100" t="s">
        <v>808</v>
      </c>
      <c r="D272" s="129" t="s">
        <v>793</v>
      </c>
      <c r="E272" s="234">
        <v>21300</v>
      </c>
      <c r="F272" s="234">
        <v>0</v>
      </c>
      <c r="G272" s="234">
        <v>8520</v>
      </c>
      <c r="H272" s="234">
        <v>700</v>
      </c>
      <c r="I272" s="234">
        <v>0</v>
      </c>
      <c r="J272" s="234">
        <v>0</v>
      </c>
      <c r="K272" s="234">
        <v>300</v>
      </c>
      <c r="L272" s="236">
        <v>2130</v>
      </c>
      <c r="M272" s="240">
        <v>32950</v>
      </c>
      <c r="N272" s="240">
        <v>395400</v>
      </c>
      <c r="O272" s="235">
        <v>42600</v>
      </c>
      <c r="P272" s="235">
        <v>21300</v>
      </c>
      <c r="Q272" s="240">
        <v>459300</v>
      </c>
    </row>
    <row r="273" spans="1:17" ht="15.75">
      <c r="A273" s="100">
        <v>12</v>
      </c>
      <c r="B273" s="343" t="s">
        <v>888</v>
      </c>
      <c r="C273" s="100" t="s">
        <v>808</v>
      </c>
      <c r="D273" s="129" t="s">
        <v>795</v>
      </c>
      <c r="E273" s="234">
        <v>10700</v>
      </c>
      <c r="F273" s="234">
        <v>0</v>
      </c>
      <c r="G273" s="234">
        <v>4815</v>
      </c>
      <c r="H273" s="234">
        <v>700</v>
      </c>
      <c r="I273" s="234">
        <v>0</v>
      </c>
      <c r="J273" s="234">
        <v>0</v>
      </c>
      <c r="K273" s="234">
        <v>200</v>
      </c>
      <c r="L273" s="236">
        <v>1070</v>
      </c>
      <c r="M273" s="240">
        <v>17485</v>
      </c>
      <c r="N273" s="240">
        <v>209820</v>
      </c>
      <c r="O273" s="235">
        <v>21400</v>
      </c>
      <c r="P273" s="235">
        <v>0</v>
      </c>
      <c r="Q273" s="240">
        <v>231220</v>
      </c>
    </row>
    <row r="274" spans="1:17" ht="15.75">
      <c r="A274" s="100">
        <v>13</v>
      </c>
      <c r="B274" s="343" t="s">
        <v>796</v>
      </c>
      <c r="C274" s="100" t="s">
        <v>808</v>
      </c>
      <c r="D274" s="129" t="s">
        <v>797</v>
      </c>
      <c r="E274" s="234">
        <v>6400</v>
      </c>
      <c r="F274" s="234">
        <v>0</v>
      </c>
      <c r="G274" s="234">
        <v>2880</v>
      </c>
      <c r="H274" s="234">
        <v>700</v>
      </c>
      <c r="I274" s="234">
        <v>0</v>
      </c>
      <c r="J274" s="234">
        <v>0</v>
      </c>
      <c r="K274" s="234">
        <v>0</v>
      </c>
      <c r="L274" s="236">
        <v>640</v>
      </c>
      <c r="M274" s="240">
        <v>10620</v>
      </c>
      <c r="N274" s="240">
        <v>31860</v>
      </c>
      <c r="O274" s="235">
        <v>0</v>
      </c>
      <c r="P274" s="235">
        <v>0</v>
      </c>
      <c r="Q274" s="240">
        <v>31860</v>
      </c>
    </row>
    <row r="275" spans="1:17" ht="15.75">
      <c r="A275" s="100">
        <v>14</v>
      </c>
      <c r="B275" s="343" t="s">
        <v>481</v>
      </c>
      <c r="C275" s="100" t="s">
        <v>808</v>
      </c>
      <c r="D275" s="129" t="s">
        <v>794</v>
      </c>
      <c r="E275" s="234">
        <v>15600</v>
      </c>
      <c r="F275" s="234">
        <v>0</v>
      </c>
      <c r="G275" s="234">
        <v>6240</v>
      </c>
      <c r="H275" s="234">
        <v>700</v>
      </c>
      <c r="I275" s="234">
        <v>0</v>
      </c>
      <c r="J275" s="234">
        <v>0</v>
      </c>
      <c r="K275" s="234">
        <v>300</v>
      </c>
      <c r="L275" s="236">
        <v>1560</v>
      </c>
      <c r="M275" s="240">
        <v>24400</v>
      </c>
      <c r="N275" s="240">
        <v>292800</v>
      </c>
      <c r="O275" s="235">
        <v>31200</v>
      </c>
      <c r="P275" s="235">
        <v>0</v>
      </c>
      <c r="Q275" s="240">
        <v>324000</v>
      </c>
    </row>
    <row r="276" spans="1:17" ht="15.75">
      <c r="A276" s="100">
        <v>15</v>
      </c>
      <c r="B276" s="343" t="s">
        <v>935</v>
      </c>
      <c r="C276" s="100" t="s">
        <v>808</v>
      </c>
      <c r="D276" s="129" t="s">
        <v>794</v>
      </c>
      <c r="E276" s="234">
        <v>15600</v>
      </c>
      <c r="F276" s="234">
        <v>0</v>
      </c>
      <c r="G276" s="234">
        <v>6240</v>
      </c>
      <c r="H276" s="234">
        <v>700</v>
      </c>
      <c r="I276" s="234">
        <v>0</v>
      </c>
      <c r="J276" s="234">
        <v>0</v>
      </c>
      <c r="K276" s="234">
        <v>200</v>
      </c>
      <c r="L276" s="236">
        <v>1560</v>
      </c>
      <c r="M276" s="240">
        <v>24300</v>
      </c>
      <c r="N276" s="240">
        <v>291600</v>
      </c>
      <c r="O276" s="235">
        <v>31200</v>
      </c>
      <c r="P276" s="235">
        <v>0</v>
      </c>
      <c r="Q276" s="240">
        <v>322800</v>
      </c>
    </row>
    <row r="277" spans="1:17" ht="15.75">
      <c r="A277" s="100">
        <v>16</v>
      </c>
      <c r="B277" s="343" t="s">
        <v>935</v>
      </c>
      <c r="C277" s="100" t="s">
        <v>808</v>
      </c>
      <c r="D277" s="129" t="s">
        <v>795</v>
      </c>
      <c r="E277" s="234">
        <v>10700</v>
      </c>
      <c r="F277" s="234">
        <v>0</v>
      </c>
      <c r="G277" s="234">
        <v>4815</v>
      </c>
      <c r="H277" s="234">
        <v>700</v>
      </c>
      <c r="I277" s="234">
        <v>0</v>
      </c>
      <c r="J277" s="234">
        <v>0</v>
      </c>
      <c r="K277" s="234">
        <v>0</v>
      </c>
      <c r="L277" s="236">
        <v>1070</v>
      </c>
      <c r="M277" s="240">
        <v>17285</v>
      </c>
      <c r="N277" s="240">
        <v>207420</v>
      </c>
      <c r="O277" s="235">
        <v>21400</v>
      </c>
      <c r="P277" s="235">
        <v>10700</v>
      </c>
      <c r="Q277" s="240">
        <v>239520</v>
      </c>
    </row>
    <row r="278" spans="1:17" ht="15.75">
      <c r="A278" s="100">
        <v>17</v>
      </c>
      <c r="B278" s="343" t="s">
        <v>479</v>
      </c>
      <c r="C278" s="100" t="s">
        <v>808</v>
      </c>
      <c r="D278" s="129" t="s">
        <v>793</v>
      </c>
      <c r="E278" s="234">
        <v>21300</v>
      </c>
      <c r="F278" s="234">
        <v>0</v>
      </c>
      <c r="G278" s="234">
        <v>8520</v>
      </c>
      <c r="H278" s="234">
        <v>700</v>
      </c>
      <c r="I278" s="234">
        <v>0</v>
      </c>
      <c r="J278" s="234">
        <v>0</v>
      </c>
      <c r="K278" s="234">
        <v>0</v>
      </c>
      <c r="L278" s="236">
        <v>2130</v>
      </c>
      <c r="M278" s="240">
        <v>32650</v>
      </c>
      <c r="N278" s="240">
        <v>391800</v>
      </c>
      <c r="O278" s="235">
        <v>42600</v>
      </c>
      <c r="P278" s="235">
        <v>21300</v>
      </c>
      <c r="Q278" s="240">
        <v>455700</v>
      </c>
    </row>
    <row r="279" spans="1:17" ht="15.75">
      <c r="A279" s="100">
        <v>18</v>
      </c>
      <c r="B279" s="343" t="s">
        <v>484</v>
      </c>
      <c r="C279" s="100" t="s">
        <v>808</v>
      </c>
      <c r="D279" s="129" t="s">
        <v>795</v>
      </c>
      <c r="E279" s="234">
        <v>11150</v>
      </c>
      <c r="F279" s="234">
        <v>0</v>
      </c>
      <c r="G279" s="234">
        <v>4800</v>
      </c>
      <c r="H279" s="234">
        <v>700</v>
      </c>
      <c r="I279" s="234">
        <v>0</v>
      </c>
      <c r="J279" s="234">
        <v>0</v>
      </c>
      <c r="K279" s="234">
        <v>0</v>
      </c>
      <c r="L279" s="236">
        <v>1115</v>
      </c>
      <c r="M279" s="240">
        <v>17765</v>
      </c>
      <c r="N279" s="240">
        <v>213180</v>
      </c>
      <c r="O279" s="235">
        <v>22300</v>
      </c>
      <c r="P279" s="235">
        <v>11150</v>
      </c>
      <c r="Q279" s="240">
        <v>246630</v>
      </c>
    </row>
    <row r="280" spans="1:17" ht="15.75">
      <c r="A280" s="100">
        <v>19</v>
      </c>
      <c r="B280" s="343" t="s">
        <v>483</v>
      </c>
      <c r="C280" s="100" t="s">
        <v>808</v>
      </c>
      <c r="D280" s="129" t="s">
        <v>795</v>
      </c>
      <c r="E280" s="234">
        <v>10700</v>
      </c>
      <c r="F280" s="234">
        <v>0</v>
      </c>
      <c r="G280" s="234">
        <v>4815</v>
      </c>
      <c r="H280" s="234">
        <v>700</v>
      </c>
      <c r="I280" s="234">
        <v>0</v>
      </c>
      <c r="J280" s="234">
        <v>0</v>
      </c>
      <c r="K280" s="234">
        <v>0</v>
      </c>
      <c r="L280" s="236">
        <v>1070</v>
      </c>
      <c r="M280" s="240">
        <v>17285</v>
      </c>
      <c r="N280" s="240">
        <v>207420</v>
      </c>
      <c r="O280" s="235">
        <v>21400</v>
      </c>
      <c r="P280" s="235">
        <v>0</v>
      </c>
      <c r="Q280" s="240">
        <v>228820</v>
      </c>
    </row>
    <row r="281" spans="1:17" ht="15.75">
      <c r="A281" s="100">
        <v>20</v>
      </c>
      <c r="B281" s="343" t="s">
        <v>890</v>
      </c>
      <c r="C281" s="100" t="s">
        <v>808</v>
      </c>
      <c r="D281" s="129" t="s">
        <v>795</v>
      </c>
      <c r="E281" s="234">
        <v>0</v>
      </c>
      <c r="F281" s="234">
        <v>0</v>
      </c>
      <c r="G281" s="234">
        <v>0</v>
      </c>
      <c r="H281" s="234">
        <v>0</v>
      </c>
      <c r="I281" s="234">
        <v>0</v>
      </c>
      <c r="J281" s="234">
        <v>0</v>
      </c>
      <c r="K281" s="234">
        <v>0</v>
      </c>
      <c r="L281" s="236">
        <v>0</v>
      </c>
      <c r="M281" s="240">
        <v>0</v>
      </c>
      <c r="N281" s="240">
        <v>0</v>
      </c>
      <c r="O281" s="235">
        <v>0</v>
      </c>
      <c r="P281" s="235">
        <v>0</v>
      </c>
      <c r="Q281" s="240">
        <v>0</v>
      </c>
    </row>
    <row r="282" spans="1:17" ht="15.75">
      <c r="A282" s="100">
        <v>21</v>
      </c>
      <c r="B282" s="343" t="s">
        <v>891</v>
      </c>
      <c r="C282" s="100" t="s">
        <v>808</v>
      </c>
      <c r="D282" s="129" t="s">
        <v>795</v>
      </c>
      <c r="E282" s="234">
        <v>0</v>
      </c>
      <c r="F282" s="234">
        <v>0</v>
      </c>
      <c r="G282" s="234">
        <v>0</v>
      </c>
      <c r="H282" s="234">
        <v>0</v>
      </c>
      <c r="I282" s="234">
        <v>0</v>
      </c>
      <c r="J282" s="234">
        <v>0</v>
      </c>
      <c r="K282" s="234">
        <v>0</v>
      </c>
      <c r="L282" s="236">
        <v>0</v>
      </c>
      <c r="M282" s="240">
        <v>0</v>
      </c>
      <c r="N282" s="240">
        <v>0</v>
      </c>
      <c r="O282" s="235">
        <v>0</v>
      </c>
      <c r="P282" s="235">
        <v>0</v>
      </c>
      <c r="Q282" s="240">
        <v>0</v>
      </c>
    </row>
    <row r="283" spans="1:17" ht="15.75">
      <c r="A283" s="100">
        <v>22</v>
      </c>
      <c r="B283" s="343" t="s">
        <v>467</v>
      </c>
      <c r="C283" s="100" t="s">
        <v>808</v>
      </c>
      <c r="D283" s="129" t="s">
        <v>797</v>
      </c>
      <c r="E283" s="234">
        <v>12005</v>
      </c>
      <c r="F283" s="234">
        <v>0</v>
      </c>
      <c r="G283" s="234">
        <v>4802</v>
      </c>
      <c r="H283" s="234">
        <v>700</v>
      </c>
      <c r="I283" s="234">
        <v>0</v>
      </c>
      <c r="J283" s="234">
        <v>0</v>
      </c>
      <c r="K283" s="234">
        <v>0</v>
      </c>
      <c r="L283" s="236">
        <v>1200</v>
      </c>
      <c r="M283" s="240">
        <v>18707</v>
      </c>
      <c r="N283" s="240">
        <v>224484</v>
      </c>
      <c r="O283" s="235">
        <v>24010</v>
      </c>
      <c r="P283" s="235">
        <v>12005</v>
      </c>
      <c r="Q283" s="240">
        <v>260499</v>
      </c>
    </row>
    <row r="284" spans="1:17" ht="15.75">
      <c r="A284" s="100">
        <v>23</v>
      </c>
      <c r="B284" s="343" t="s">
        <v>467</v>
      </c>
      <c r="C284" s="100" t="s">
        <v>808</v>
      </c>
      <c r="D284" s="129" t="s">
        <v>797</v>
      </c>
      <c r="E284" s="234">
        <v>7645</v>
      </c>
      <c r="F284" s="234">
        <v>0</v>
      </c>
      <c r="G284" s="234">
        <v>3440</v>
      </c>
      <c r="H284" s="234">
        <v>700</v>
      </c>
      <c r="I284" s="234">
        <v>0</v>
      </c>
      <c r="J284" s="234">
        <v>0</v>
      </c>
      <c r="K284" s="234">
        <v>0</v>
      </c>
      <c r="L284" s="236">
        <v>765</v>
      </c>
      <c r="M284" s="240">
        <v>12550</v>
      </c>
      <c r="N284" s="240">
        <v>150600</v>
      </c>
      <c r="O284" s="235">
        <v>15290</v>
      </c>
      <c r="P284" s="235">
        <v>7645</v>
      </c>
      <c r="Q284" s="240">
        <v>173535</v>
      </c>
    </row>
    <row r="285" spans="1:17" ht="15.75">
      <c r="A285" s="100">
        <v>24</v>
      </c>
      <c r="B285" s="343" t="s">
        <v>467</v>
      </c>
      <c r="C285" s="100" t="s">
        <v>808</v>
      </c>
      <c r="D285" s="129" t="s">
        <v>797</v>
      </c>
      <c r="E285" s="234">
        <v>7645</v>
      </c>
      <c r="F285" s="234">
        <v>0</v>
      </c>
      <c r="G285" s="234">
        <v>3440</v>
      </c>
      <c r="H285" s="234">
        <v>700</v>
      </c>
      <c r="I285" s="234">
        <v>0</v>
      </c>
      <c r="J285" s="234">
        <v>0</v>
      </c>
      <c r="K285" s="234">
        <v>0</v>
      </c>
      <c r="L285" s="236">
        <v>765</v>
      </c>
      <c r="M285" s="240">
        <v>12550</v>
      </c>
      <c r="N285" s="240">
        <v>150600</v>
      </c>
      <c r="O285" s="235">
        <v>15290</v>
      </c>
      <c r="P285" s="235">
        <v>0</v>
      </c>
      <c r="Q285" s="240">
        <v>165890</v>
      </c>
    </row>
    <row r="286" spans="1:17" ht="15.75">
      <c r="A286" s="100">
        <v>25</v>
      </c>
      <c r="B286" s="343" t="s">
        <v>485</v>
      </c>
      <c r="C286" s="100" t="s">
        <v>808</v>
      </c>
      <c r="D286" s="129" t="s">
        <v>797</v>
      </c>
      <c r="E286" s="234">
        <v>6815</v>
      </c>
      <c r="F286" s="234">
        <v>0</v>
      </c>
      <c r="G286" s="234">
        <v>3067</v>
      </c>
      <c r="H286" s="234">
        <v>700</v>
      </c>
      <c r="I286" s="234">
        <v>0</v>
      </c>
      <c r="J286" s="234">
        <v>0</v>
      </c>
      <c r="K286" s="234">
        <v>0</v>
      </c>
      <c r="L286" s="236">
        <v>682</v>
      </c>
      <c r="M286" s="240">
        <v>11264</v>
      </c>
      <c r="N286" s="240">
        <v>135168</v>
      </c>
      <c r="O286" s="235">
        <v>13630</v>
      </c>
      <c r="P286" s="235">
        <v>0</v>
      </c>
      <c r="Q286" s="240">
        <v>148798</v>
      </c>
    </row>
    <row r="287" spans="1:17" ht="15.75">
      <c r="A287" s="100">
        <v>26</v>
      </c>
      <c r="B287" s="343" t="s">
        <v>485</v>
      </c>
      <c r="C287" s="100" t="s">
        <v>808</v>
      </c>
      <c r="D287" s="129" t="s">
        <v>797</v>
      </c>
      <c r="E287" s="234">
        <v>6400</v>
      </c>
      <c r="F287" s="234">
        <v>0</v>
      </c>
      <c r="G287" s="234">
        <v>2880</v>
      </c>
      <c r="H287" s="234">
        <v>700</v>
      </c>
      <c r="I287" s="234">
        <v>0</v>
      </c>
      <c r="J287" s="234">
        <v>0</v>
      </c>
      <c r="K287" s="234">
        <v>0</v>
      </c>
      <c r="L287" s="236">
        <v>640</v>
      </c>
      <c r="M287" s="240">
        <v>10620</v>
      </c>
      <c r="N287" s="240">
        <v>31860</v>
      </c>
      <c r="O287" s="235">
        <v>0</v>
      </c>
      <c r="P287" s="235">
        <v>0</v>
      </c>
      <c r="Q287" s="240">
        <v>31860</v>
      </c>
    </row>
    <row r="288" spans="1:17" ht="15.75">
      <c r="A288" s="100">
        <v>27</v>
      </c>
      <c r="B288" s="343" t="s">
        <v>485</v>
      </c>
      <c r="C288" s="100" t="s">
        <v>808</v>
      </c>
      <c r="D288" s="129" t="s">
        <v>797</v>
      </c>
      <c r="E288" s="234">
        <v>6400</v>
      </c>
      <c r="F288" s="234">
        <v>0</v>
      </c>
      <c r="G288" s="234">
        <v>2880</v>
      </c>
      <c r="H288" s="234">
        <v>700</v>
      </c>
      <c r="I288" s="234">
        <v>0</v>
      </c>
      <c r="J288" s="234">
        <v>0</v>
      </c>
      <c r="K288" s="234">
        <v>0</v>
      </c>
      <c r="L288" s="236">
        <v>640</v>
      </c>
      <c r="M288" s="240">
        <v>10620</v>
      </c>
      <c r="N288" s="240">
        <v>31860</v>
      </c>
      <c r="O288" s="235">
        <v>0</v>
      </c>
      <c r="P288" s="235">
        <v>0</v>
      </c>
      <c r="Q288" s="240">
        <v>31860</v>
      </c>
    </row>
    <row r="289" spans="1:17" ht="15.75">
      <c r="A289" s="100">
        <v>28</v>
      </c>
      <c r="B289" s="343" t="s">
        <v>892</v>
      </c>
      <c r="C289" s="100" t="s">
        <v>808</v>
      </c>
      <c r="D289" s="129" t="s">
        <v>797</v>
      </c>
      <c r="E289" s="234">
        <v>0</v>
      </c>
      <c r="F289" s="234">
        <v>0</v>
      </c>
      <c r="G289" s="234">
        <v>0</v>
      </c>
      <c r="H289" s="234">
        <v>0</v>
      </c>
      <c r="I289" s="234">
        <v>0</v>
      </c>
      <c r="J289" s="234">
        <v>0</v>
      </c>
      <c r="K289" s="234">
        <v>0</v>
      </c>
      <c r="L289" s="236">
        <v>0</v>
      </c>
      <c r="M289" s="240">
        <v>0</v>
      </c>
      <c r="N289" s="240">
        <v>0</v>
      </c>
      <c r="O289" s="235">
        <v>0</v>
      </c>
      <c r="P289" s="235">
        <v>0</v>
      </c>
      <c r="Q289" s="240">
        <v>0</v>
      </c>
    </row>
    <row r="290" spans="1:17" ht="15.75">
      <c r="A290" s="100">
        <v>29</v>
      </c>
      <c r="B290" s="343" t="s">
        <v>892</v>
      </c>
      <c r="C290" s="100" t="s">
        <v>808</v>
      </c>
      <c r="D290" s="129" t="s">
        <v>797</v>
      </c>
      <c r="E290" s="234">
        <v>0</v>
      </c>
      <c r="F290" s="234">
        <v>0</v>
      </c>
      <c r="G290" s="234">
        <v>0</v>
      </c>
      <c r="H290" s="234">
        <v>0</v>
      </c>
      <c r="I290" s="234">
        <v>0</v>
      </c>
      <c r="J290" s="234">
        <v>0</v>
      </c>
      <c r="K290" s="234">
        <v>0</v>
      </c>
      <c r="L290" s="236">
        <v>0</v>
      </c>
      <c r="M290" s="240">
        <v>0</v>
      </c>
      <c r="N290" s="240">
        <v>0</v>
      </c>
      <c r="O290" s="235">
        <v>0</v>
      </c>
      <c r="P290" s="235">
        <v>0</v>
      </c>
      <c r="Q290" s="240">
        <v>0</v>
      </c>
    </row>
    <row r="291" spans="1:17" ht="15.75">
      <c r="A291" s="100">
        <v>30</v>
      </c>
      <c r="B291" s="343" t="s">
        <v>892</v>
      </c>
      <c r="C291" s="100" t="s">
        <v>808</v>
      </c>
      <c r="D291" s="129" t="s">
        <v>797</v>
      </c>
      <c r="E291" s="234">
        <v>0</v>
      </c>
      <c r="F291" s="234">
        <v>0</v>
      </c>
      <c r="G291" s="234">
        <v>0</v>
      </c>
      <c r="H291" s="234">
        <v>0</v>
      </c>
      <c r="I291" s="234">
        <v>0</v>
      </c>
      <c r="J291" s="234">
        <v>0</v>
      </c>
      <c r="K291" s="234">
        <v>0</v>
      </c>
      <c r="L291" s="236">
        <v>0</v>
      </c>
      <c r="M291" s="240">
        <v>0</v>
      </c>
      <c r="N291" s="240">
        <v>0</v>
      </c>
      <c r="O291" s="235">
        <v>0</v>
      </c>
      <c r="P291" s="235">
        <v>0</v>
      </c>
      <c r="Q291" s="240">
        <v>0</v>
      </c>
    </row>
    <row r="292" spans="1:17" ht="15.75">
      <c r="A292" s="100">
        <v>31</v>
      </c>
      <c r="B292" s="343" t="s">
        <v>892</v>
      </c>
      <c r="C292" s="100" t="s">
        <v>808</v>
      </c>
      <c r="D292" s="129" t="s">
        <v>797</v>
      </c>
      <c r="E292" s="234">
        <v>0</v>
      </c>
      <c r="F292" s="234">
        <v>0</v>
      </c>
      <c r="G292" s="234">
        <v>0</v>
      </c>
      <c r="H292" s="234">
        <v>0</v>
      </c>
      <c r="I292" s="234">
        <v>0</v>
      </c>
      <c r="J292" s="234">
        <v>0</v>
      </c>
      <c r="K292" s="234">
        <v>0</v>
      </c>
      <c r="L292" s="236">
        <v>0</v>
      </c>
      <c r="M292" s="240">
        <v>0</v>
      </c>
      <c r="N292" s="240">
        <v>0</v>
      </c>
      <c r="O292" s="235">
        <v>0</v>
      </c>
      <c r="P292" s="235">
        <v>0</v>
      </c>
      <c r="Q292" s="240">
        <v>0</v>
      </c>
    </row>
    <row r="293" spans="1:17" ht="15.75">
      <c r="A293" s="100">
        <v>32</v>
      </c>
      <c r="B293" s="343" t="s">
        <v>922</v>
      </c>
      <c r="C293" s="100" t="s">
        <v>808</v>
      </c>
      <c r="D293" s="129" t="s">
        <v>797</v>
      </c>
      <c r="E293" s="234">
        <v>0</v>
      </c>
      <c r="F293" s="234">
        <v>0</v>
      </c>
      <c r="G293" s="234">
        <v>0</v>
      </c>
      <c r="H293" s="234">
        <v>0</v>
      </c>
      <c r="I293" s="234">
        <v>0</v>
      </c>
      <c r="J293" s="234">
        <v>0</v>
      </c>
      <c r="K293" s="234">
        <v>0</v>
      </c>
      <c r="L293" s="236">
        <v>0</v>
      </c>
      <c r="M293" s="240">
        <v>0</v>
      </c>
      <c r="N293" s="240">
        <v>0</v>
      </c>
      <c r="O293" s="235">
        <v>0</v>
      </c>
      <c r="P293" s="365">
        <v>0</v>
      </c>
      <c r="Q293" s="240">
        <v>0</v>
      </c>
    </row>
    <row r="294" spans="1:17" ht="15.75">
      <c r="A294" s="100">
        <v>33</v>
      </c>
      <c r="B294" s="343" t="s">
        <v>893</v>
      </c>
      <c r="C294" s="100" t="s">
        <v>808</v>
      </c>
      <c r="D294" s="129" t="s">
        <v>798</v>
      </c>
      <c r="E294" s="234">
        <v>8080</v>
      </c>
      <c r="F294" s="234">
        <v>130</v>
      </c>
      <c r="G294" s="234">
        <v>3695</v>
      </c>
      <c r="H294" s="234">
        <v>700</v>
      </c>
      <c r="I294" s="234">
        <v>150</v>
      </c>
      <c r="J294" s="234">
        <v>0</v>
      </c>
      <c r="K294" s="234">
        <v>0</v>
      </c>
      <c r="L294" s="236">
        <v>821</v>
      </c>
      <c r="M294" s="240">
        <v>13576</v>
      </c>
      <c r="N294" s="240">
        <v>162912</v>
      </c>
      <c r="O294" s="235">
        <v>16420</v>
      </c>
      <c r="P294" s="235">
        <v>0</v>
      </c>
      <c r="Q294" s="240">
        <v>179332</v>
      </c>
    </row>
    <row r="295" spans="1:17" ht="15.75">
      <c r="A295" s="100">
        <v>34</v>
      </c>
      <c r="B295" s="343" t="s">
        <v>447</v>
      </c>
      <c r="C295" s="100" t="s">
        <v>808</v>
      </c>
      <c r="D295" s="129" t="s">
        <v>799</v>
      </c>
      <c r="E295" s="234">
        <v>6555</v>
      </c>
      <c r="F295" s="234">
        <v>105</v>
      </c>
      <c r="G295" s="234">
        <v>2997</v>
      </c>
      <c r="H295" s="234">
        <v>700</v>
      </c>
      <c r="I295" s="234">
        <v>150</v>
      </c>
      <c r="J295" s="234">
        <v>0</v>
      </c>
      <c r="K295" s="234">
        <v>200</v>
      </c>
      <c r="L295" s="236">
        <v>666</v>
      </c>
      <c r="M295" s="240">
        <v>11373</v>
      </c>
      <c r="N295" s="240">
        <v>136476</v>
      </c>
      <c r="O295" s="235">
        <v>13320</v>
      </c>
      <c r="P295" s="235">
        <v>0</v>
      </c>
      <c r="Q295" s="240">
        <v>149796</v>
      </c>
    </row>
    <row r="296" spans="1:17" ht="15.75">
      <c r="A296" s="100">
        <v>35</v>
      </c>
      <c r="B296" s="343" t="s">
        <v>486</v>
      </c>
      <c r="C296" s="100" t="s">
        <v>808</v>
      </c>
      <c r="D296" s="129" t="s">
        <v>800</v>
      </c>
      <c r="E296" s="234">
        <v>7240</v>
      </c>
      <c r="F296" s="234">
        <v>215</v>
      </c>
      <c r="G296" s="234">
        <v>3355</v>
      </c>
      <c r="H296" s="234">
        <v>700</v>
      </c>
      <c r="I296" s="234">
        <v>150</v>
      </c>
      <c r="J296" s="234">
        <v>75</v>
      </c>
      <c r="K296" s="234">
        <v>0</v>
      </c>
      <c r="L296" s="236">
        <v>746</v>
      </c>
      <c r="M296" s="240">
        <v>12481</v>
      </c>
      <c r="N296" s="240">
        <v>149772</v>
      </c>
      <c r="O296" s="235">
        <v>14910</v>
      </c>
      <c r="P296" s="235">
        <v>7455</v>
      </c>
      <c r="Q296" s="240">
        <v>172137</v>
      </c>
    </row>
    <row r="297" spans="1:17" ht="15.75">
      <c r="A297" s="100">
        <v>36</v>
      </c>
      <c r="B297" s="343" t="s">
        <v>451</v>
      </c>
      <c r="C297" s="100" t="s">
        <v>808</v>
      </c>
      <c r="D297" s="129" t="s">
        <v>800</v>
      </c>
      <c r="E297" s="234">
        <v>7240</v>
      </c>
      <c r="F297" s="234">
        <v>30</v>
      </c>
      <c r="G297" s="234">
        <v>3272</v>
      </c>
      <c r="H297" s="234">
        <v>700</v>
      </c>
      <c r="I297" s="234">
        <v>150</v>
      </c>
      <c r="J297" s="234">
        <v>125</v>
      </c>
      <c r="K297" s="234">
        <v>300</v>
      </c>
      <c r="L297" s="236">
        <v>727</v>
      </c>
      <c r="M297" s="240">
        <v>12544</v>
      </c>
      <c r="N297" s="240">
        <v>150528</v>
      </c>
      <c r="O297" s="235">
        <v>14540</v>
      </c>
      <c r="P297" s="235">
        <v>6070</v>
      </c>
      <c r="Q297" s="240">
        <v>171138</v>
      </c>
    </row>
    <row r="298" spans="1:17" ht="15.75">
      <c r="A298" s="100">
        <v>37</v>
      </c>
      <c r="B298" s="343" t="s">
        <v>451</v>
      </c>
      <c r="C298" s="100" t="s">
        <v>808</v>
      </c>
      <c r="D298" s="129" t="s">
        <v>801</v>
      </c>
      <c r="E298" s="234">
        <v>5930</v>
      </c>
      <c r="F298" s="234">
        <v>140</v>
      </c>
      <c r="G298" s="234">
        <v>2732</v>
      </c>
      <c r="H298" s="234">
        <v>700</v>
      </c>
      <c r="I298" s="234">
        <v>150</v>
      </c>
      <c r="J298" s="234">
        <v>75</v>
      </c>
      <c r="K298" s="234">
        <v>0</v>
      </c>
      <c r="L298" s="236">
        <v>607</v>
      </c>
      <c r="M298" s="240">
        <v>10334</v>
      </c>
      <c r="N298" s="240">
        <v>124008</v>
      </c>
      <c r="O298" s="235">
        <v>12140</v>
      </c>
      <c r="P298" s="235">
        <v>6070</v>
      </c>
      <c r="Q298" s="240">
        <v>142218</v>
      </c>
    </row>
    <row r="299" spans="1:17" ht="15.75">
      <c r="A299" s="100">
        <v>38</v>
      </c>
      <c r="B299" s="343" t="s">
        <v>487</v>
      </c>
      <c r="C299" s="100" t="s">
        <v>808</v>
      </c>
      <c r="D299" s="129" t="s">
        <v>800</v>
      </c>
      <c r="E299" s="234">
        <v>7240</v>
      </c>
      <c r="F299" s="234">
        <v>180</v>
      </c>
      <c r="G299" s="234">
        <v>3339</v>
      </c>
      <c r="H299" s="234">
        <v>700</v>
      </c>
      <c r="I299" s="234">
        <v>150</v>
      </c>
      <c r="J299" s="234">
        <v>75</v>
      </c>
      <c r="K299" s="234">
        <v>300</v>
      </c>
      <c r="L299" s="236">
        <v>742</v>
      </c>
      <c r="M299" s="240">
        <v>12726</v>
      </c>
      <c r="N299" s="240">
        <v>152712</v>
      </c>
      <c r="O299" s="235">
        <v>14840</v>
      </c>
      <c r="P299" s="235">
        <v>7420</v>
      </c>
      <c r="Q299" s="240">
        <v>174972</v>
      </c>
    </row>
    <row r="300" spans="1:17" ht="15.75">
      <c r="A300" s="100">
        <v>39</v>
      </c>
      <c r="B300" s="343" t="s">
        <v>455</v>
      </c>
      <c r="C300" s="100" t="s">
        <v>808</v>
      </c>
      <c r="D300" s="129" t="s">
        <v>800</v>
      </c>
      <c r="E300" s="234">
        <v>7505</v>
      </c>
      <c r="F300" s="234">
        <v>200</v>
      </c>
      <c r="G300" s="234">
        <v>3467</v>
      </c>
      <c r="H300" s="234">
        <v>700</v>
      </c>
      <c r="I300" s="234">
        <v>150</v>
      </c>
      <c r="J300" s="234">
        <v>75</v>
      </c>
      <c r="K300" s="234">
        <v>0</v>
      </c>
      <c r="L300" s="236">
        <v>770</v>
      </c>
      <c r="M300" s="240">
        <v>12867</v>
      </c>
      <c r="N300" s="240">
        <v>154404</v>
      </c>
      <c r="O300" s="235">
        <v>15410</v>
      </c>
      <c r="P300" s="235">
        <v>0</v>
      </c>
      <c r="Q300" s="240">
        <v>169814</v>
      </c>
    </row>
    <row r="301" spans="1:17" ht="15.75">
      <c r="A301" s="100">
        <v>40</v>
      </c>
      <c r="B301" s="343" t="s">
        <v>455</v>
      </c>
      <c r="C301" s="100" t="s">
        <v>808</v>
      </c>
      <c r="D301" s="129" t="s">
        <v>802</v>
      </c>
      <c r="E301" s="234">
        <v>4290</v>
      </c>
      <c r="F301" s="234">
        <v>0</v>
      </c>
      <c r="G301" s="234">
        <v>2500</v>
      </c>
      <c r="H301" s="234">
        <v>700</v>
      </c>
      <c r="I301" s="234">
        <v>150</v>
      </c>
      <c r="J301" s="234">
        <v>75</v>
      </c>
      <c r="K301" s="234">
        <v>300</v>
      </c>
      <c r="L301" s="236">
        <v>429</v>
      </c>
      <c r="M301" s="240">
        <v>8444</v>
      </c>
      <c r="N301" s="240">
        <v>101328</v>
      </c>
      <c r="O301" s="235">
        <v>8580</v>
      </c>
      <c r="P301" s="235">
        <v>0</v>
      </c>
      <c r="Q301" s="240">
        <v>109908</v>
      </c>
    </row>
    <row r="302" spans="1:17" ht="15.75">
      <c r="A302" s="100">
        <v>41</v>
      </c>
      <c r="B302" s="343" t="s">
        <v>453</v>
      </c>
      <c r="C302" s="100" t="s">
        <v>808</v>
      </c>
      <c r="D302" s="129" t="s">
        <v>800</v>
      </c>
      <c r="E302" s="234">
        <v>7240</v>
      </c>
      <c r="F302" s="234">
        <v>30</v>
      </c>
      <c r="G302" s="234">
        <v>3272</v>
      </c>
      <c r="H302" s="234">
        <v>700</v>
      </c>
      <c r="I302" s="234">
        <v>150</v>
      </c>
      <c r="J302" s="234">
        <v>75</v>
      </c>
      <c r="K302" s="234">
        <v>0</v>
      </c>
      <c r="L302" s="236">
        <v>727</v>
      </c>
      <c r="M302" s="240">
        <v>12194</v>
      </c>
      <c r="N302" s="240">
        <v>146328</v>
      </c>
      <c r="O302" s="235">
        <v>14540</v>
      </c>
      <c r="P302" s="235">
        <v>0</v>
      </c>
      <c r="Q302" s="240">
        <v>160868</v>
      </c>
    </row>
    <row r="303" spans="1:17" ht="15.75">
      <c r="A303" s="100">
        <v>42</v>
      </c>
      <c r="B303" s="343" t="s">
        <v>453</v>
      </c>
      <c r="C303" s="100" t="s">
        <v>808</v>
      </c>
      <c r="D303" s="129" t="s">
        <v>800</v>
      </c>
      <c r="E303" s="234">
        <v>7240</v>
      </c>
      <c r="F303" s="234">
        <v>30</v>
      </c>
      <c r="G303" s="234">
        <v>3272</v>
      </c>
      <c r="H303" s="234">
        <v>700</v>
      </c>
      <c r="I303" s="234">
        <v>150</v>
      </c>
      <c r="J303" s="234">
        <v>75</v>
      </c>
      <c r="K303" s="234">
        <v>300</v>
      </c>
      <c r="L303" s="236">
        <v>727</v>
      </c>
      <c r="M303" s="240">
        <v>12494</v>
      </c>
      <c r="N303" s="240">
        <v>149928</v>
      </c>
      <c r="O303" s="235">
        <v>14540</v>
      </c>
      <c r="P303" s="235">
        <v>0</v>
      </c>
      <c r="Q303" s="240">
        <v>164468</v>
      </c>
    </row>
    <row r="304" spans="1:17" s="336" customFormat="1" ht="15" customHeight="1">
      <c r="A304" s="100">
        <v>43</v>
      </c>
      <c r="B304" s="343" t="s">
        <v>488</v>
      </c>
      <c r="C304" s="100" t="s">
        <v>808</v>
      </c>
      <c r="D304" s="129" t="s">
        <v>803</v>
      </c>
      <c r="E304" s="234">
        <v>6930</v>
      </c>
      <c r="F304" s="234">
        <v>10</v>
      </c>
      <c r="G304" s="234">
        <v>3123</v>
      </c>
      <c r="H304" s="234">
        <v>700</v>
      </c>
      <c r="I304" s="234">
        <v>150</v>
      </c>
      <c r="J304" s="234">
        <v>225</v>
      </c>
      <c r="K304" s="234">
        <v>200</v>
      </c>
      <c r="L304" s="236">
        <v>694</v>
      </c>
      <c r="M304" s="240">
        <v>12032</v>
      </c>
      <c r="N304" s="240">
        <v>144384</v>
      </c>
      <c r="O304" s="235">
        <v>13880</v>
      </c>
      <c r="P304" s="235">
        <v>6940</v>
      </c>
      <c r="Q304" s="240">
        <v>165204</v>
      </c>
    </row>
    <row r="305" spans="1:17" ht="15.75">
      <c r="A305" s="100">
        <v>44</v>
      </c>
      <c r="B305" s="343" t="s">
        <v>454</v>
      </c>
      <c r="C305" s="100" t="s">
        <v>808</v>
      </c>
      <c r="D305" s="129" t="s">
        <v>802</v>
      </c>
      <c r="E305" s="234">
        <v>5430</v>
      </c>
      <c r="F305" s="234">
        <v>30</v>
      </c>
      <c r="G305" s="234">
        <v>2500</v>
      </c>
      <c r="H305" s="234">
        <v>700</v>
      </c>
      <c r="I305" s="234">
        <v>150</v>
      </c>
      <c r="J305" s="234">
        <v>75</v>
      </c>
      <c r="K305" s="234">
        <v>0</v>
      </c>
      <c r="L305" s="236">
        <v>546</v>
      </c>
      <c r="M305" s="240">
        <v>9431</v>
      </c>
      <c r="N305" s="240">
        <v>113172</v>
      </c>
      <c r="O305" s="235">
        <v>10920</v>
      </c>
      <c r="P305" s="235">
        <v>0</v>
      </c>
      <c r="Q305" s="240">
        <v>124092</v>
      </c>
    </row>
    <row r="306" spans="1:17" ht="15.75">
      <c r="A306" s="100">
        <v>45</v>
      </c>
      <c r="B306" s="343" t="s">
        <v>454</v>
      </c>
      <c r="C306" s="100" t="s">
        <v>808</v>
      </c>
      <c r="D306" s="129" t="s">
        <v>802</v>
      </c>
      <c r="E306" s="234">
        <v>5240</v>
      </c>
      <c r="F306" s="234">
        <v>10</v>
      </c>
      <c r="G306" s="234">
        <v>2500</v>
      </c>
      <c r="H306" s="234">
        <v>700</v>
      </c>
      <c r="I306" s="234">
        <v>150</v>
      </c>
      <c r="J306" s="234">
        <v>75</v>
      </c>
      <c r="K306" s="234">
        <v>300</v>
      </c>
      <c r="L306" s="236">
        <v>525</v>
      </c>
      <c r="M306" s="240">
        <v>9500</v>
      </c>
      <c r="N306" s="240">
        <v>114000</v>
      </c>
      <c r="O306" s="235">
        <v>10480</v>
      </c>
      <c r="P306" s="235">
        <v>0</v>
      </c>
      <c r="Q306" s="240">
        <v>124480</v>
      </c>
    </row>
    <row r="307" spans="1:17" ht="15">
      <c r="A307" s="421" t="s">
        <v>889</v>
      </c>
      <c r="B307" s="422"/>
      <c r="C307" s="423"/>
      <c r="D307" s="366"/>
      <c r="E307" s="367">
        <f>SUM(E262:E306)</f>
        <v>409210</v>
      </c>
      <c r="F307" s="367">
        <f aca="true" t="shared" si="37" ref="F307:Q307">SUM(F262:F306)</f>
        <v>1110</v>
      </c>
      <c r="G307" s="367">
        <f t="shared" si="37"/>
        <v>174997</v>
      </c>
      <c r="H307" s="367">
        <f t="shared" si="37"/>
        <v>26600</v>
      </c>
      <c r="I307" s="367">
        <f t="shared" si="37"/>
        <v>1950</v>
      </c>
      <c r="J307" s="367">
        <f t="shared" si="37"/>
        <v>1025</v>
      </c>
      <c r="K307" s="367">
        <f t="shared" si="37"/>
        <v>4900</v>
      </c>
      <c r="L307" s="367">
        <f t="shared" si="37"/>
        <v>41033</v>
      </c>
      <c r="M307" s="367">
        <f t="shared" si="37"/>
        <v>660825</v>
      </c>
      <c r="N307" s="367">
        <f t="shared" si="37"/>
        <v>7643160</v>
      </c>
      <c r="O307" s="367">
        <f t="shared" si="37"/>
        <v>782220</v>
      </c>
      <c r="P307" s="367">
        <f t="shared" si="37"/>
        <v>206395</v>
      </c>
      <c r="Q307" s="367">
        <f t="shared" si="37"/>
        <v>8631775</v>
      </c>
    </row>
    <row r="309" ht="15">
      <c r="Q309" s="340"/>
    </row>
  </sheetData>
  <sheetProtection/>
  <mergeCells count="23">
    <mergeCell ref="A230:C230"/>
    <mergeCell ref="B99:N99"/>
    <mergeCell ref="A86:C86"/>
    <mergeCell ref="A91:C91"/>
    <mergeCell ref="A41:C41"/>
    <mergeCell ref="A60:C60"/>
    <mergeCell ref="A71:C71"/>
    <mergeCell ref="A307:C307"/>
    <mergeCell ref="A259:C259"/>
    <mergeCell ref="B232:E232"/>
    <mergeCell ref="B192:C192"/>
    <mergeCell ref="B122:C122"/>
    <mergeCell ref="B94:N94"/>
    <mergeCell ref="A108:C108"/>
    <mergeCell ref="A115:C115"/>
    <mergeCell ref="A190:C190"/>
    <mergeCell ref="A100:P100"/>
    <mergeCell ref="A1:P1"/>
    <mergeCell ref="A2:P2"/>
    <mergeCell ref="B93:C93"/>
    <mergeCell ref="O3:P3"/>
    <mergeCell ref="A22:C22"/>
    <mergeCell ref="A30:C30"/>
  </mergeCells>
  <printOptions/>
  <pageMargins left="1.19" right="0.3" top="0.5" bottom="0.5" header="0.3" footer="0.3"/>
  <pageSetup horizontalDpi="300" verticalDpi="300" orientation="landscape" paperSize="5" scale="86" r:id="rId1"/>
  <rowBreaks count="8" manualBreakCount="8">
    <brk id="30" max="255" man="1"/>
    <brk id="60" max="16" man="1"/>
    <brk id="91" max="255" man="1"/>
    <brk id="118" max="255" man="1"/>
    <brk id="153" max="16" man="1"/>
    <brk id="190" max="255" man="1"/>
    <brk id="222" max="16" man="1"/>
    <brk id="25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65"/>
  <sheetViews>
    <sheetView view="pageBreakPreview" zoomScale="85" zoomScaleSheetLayoutView="85" zoomScalePageLayoutView="0" workbookViewId="0" topLeftCell="A33">
      <selection activeCell="E40" sqref="E40"/>
    </sheetView>
  </sheetViews>
  <sheetFormatPr defaultColWidth="9.140625" defaultRowHeight="15"/>
  <cols>
    <col min="1" max="1" width="13.7109375" style="0" customWidth="1"/>
    <col min="2" max="2" width="76.00390625" style="0" customWidth="1"/>
    <col min="3" max="3" width="19.00390625" style="0" customWidth="1"/>
    <col min="4" max="4" width="20.00390625" style="0" customWidth="1"/>
    <col min="5" max="5" width="20.7109375" style="0" customWidth="1"/>
  </cols>
  <sheetData>
    <row r="1" spans="1:5" ht="24.75">
      <c r="A1" s="437" t="s">
        <v>550</v>
      </c>
      <c r="B1" s="437"/>
      <c r="C1" s="437"/>
      <c r="D1" s="437"/>
      <c r="E1" s="437"/>
    </row>
    <row r="2" spans="1:5" ht="23.25">
      <c r="A2" s="405" t="s">
        <v>491</v>
      </c>
      <c r="B2" s="405"/>
      <c r="C2" s="405"/>
      <c r="D2" s="405"/>
      <c r="E2" s="405"/>
    </row>
    <row r="3" spans="1:5" ht="15.75">
      <c r="A3" s="2"/>
      <c r="B3" s="45"/>
      <c r="C3" s="45"/>
      <c r="D3" s="45"/>
      <c r="E3" s="21" t="s">
        <v>492</v>
      </c>
    </row>
    <row r="4" spans="1:5" ht="43.5">
      <c r="A4" s="48" t="s">
        <v>4</v>
      </c>
      <c r="B4" s="48" t="s">
        <v>161</v>
      </c>
      <c r="C4" s="261" t="s">
        <v>838</v>
      </c>
      <c r="D4" s="261" t="s">
        <v>839</v>
      </c>
      <c r="E4" s="261" t="s">
        <v>851</v>
      </c>
    </row>
    <row r="5" spans="1:5" ht="42">
      <c r="A5" s="54" t="s">
        <v>166</v>
      </c>
      <c r="B5" s="54" t="s">
        <v>493</v>
      </c>
      <c r="C5" s="247">
        <v>0</v>
      </c>
      <c r="D5" s="247">
        <v>30000</v>
      </c>
      <c r="E5" s="247">
        <v>30000</v>
      </c>
    </row>
    <row r="6" spans="1:5" ht="42.75">
      <c r="A6" s="54" t="s">
        <v>168</v>
      </c>
      <c r="B6" s="54" t="s">
        <v>494</v>
      </c>
      <c r="C6" s="247">
        <v>141427</v>
      </c>
      <c r="D6" s="247">
        <v>200000</v>
      </c>
      <c r="E6" s="247">
        <v>200000</v>
      </c>
    </row>
    <row r="7" spans="1:5" ht="21.75">
      <c r="A7" s="408" t="s">
        <v>172</v>
      </c>
      <c r="B7" s="70" t="s">
        <v>173</v>
      </c>
      <c r="C7" s="248">
        <v>22390</v>
      </c>
      <c r="D7" s="249">
        <v>30000</v>
      </c>
      <c r="E7" s="249">
        <v>30000</v>
      </c>
    </row>
    <row r="8" spans="1:5" ht="42">
      <c r="A8" s="409"/>
      <c r="B8" s="71" t="s">
        <v>495</v>
      </c>
      <c r="C8" s="250"/>
      <c r="D8" s="251"/>
      <c r="E8" s="251"/>
    </row>
    <row r="9" spans="1:5" ht="21.75">
      <c r="A9" s="436" t="s">
        <v>174</v>
      </c>
      <c r="B9" s="78" t="s">
        <v>175</v>
      </c>
      <c r="C9" s="248">
        <v>60386</v>
      </c>
      <c r="D9" s="249">
        <v>100000</v>
      </c>
      <c r="E9" s="249">
        <v>100000</v>
      </c>
    </row>
    <row r="10" spans="1:5" ht="43.5">
      <c r="A10" s="436"/>
      <c r="B10" s="79" t="s">
        <v>496</v>
      </c>
      <c r="C10" s="252"/>
      <c r="D10" s="253"/>
      <c r="E10" s="253"/>
    </row>
    <row r="11" spans="1:5" ht="21.75">
      <c r="A11" s="436"/>
      <c r="B11" s="80" t="s">
        <v>497</v>
      </c>
      <c r="C11" s="250"/>
      <c r="D11" s="254"/>
      <c r="E11" s="254"/>
    </row>
    <row r="12" spans="1:5" ht="21.75">
      <c r="A12" s="436" t="s">
        <v>180</v>
      </c>
      <c r="B12" s="70" t="s">
        <v>181</v>
      </c>
      <c r="C12" s="248">
        <v>9235</v>
      </c>
      <c r="D12" s="255">
        <v>10000</v>
      </c>
      <c r="E12" s="255">
        <v>10000</v>
      </c>
    </row>
    <row r="13" spans="1:5" ht="27" customHeight="1">
      <c r="A13" s="436"/>
      <c r="B13" s="81" t="s">
        <v>498</v>
      </c>
      <c r="C13" s="250"/>
      <c r="D13" s="250"/>
      <c r="E13" s="250"/>
    </row>
    <row r="14" spans="1:5" ht="21.75">
      <c r="A14" s="436" t="s">
        <v>192</v>
      </c>
      <c r="B14" s="70" t="s">
        <v>193</v>
      </c>
      <c r="C14" s="248">
        <v>20050</v>
      </c>
      <c r="D14" s="255">
        <v>20000</v>
      </c>
      <c r="E14" s="255">
        <v>20000</v>
      </c>
    </row>
    <row r="15" spans="1:5" ht="48" customHeight="1">
      <c r="A15" s="436"/>
      <c r="B15" s="81" t="s">
        <v>499</v>
      </c>
      <c r="C15" s="250"/>
      <c r="D15" s="250"/>
      <c r="E15" s="250"/>
    </row>
    <row r="16" spans="1:5" ht="21.75">
      <c r="A16" s="438" t="s">
        <v>198</v>
      </c>
      <c r="B16" s="70" t="s">
        <v>199</v>
      </c>
      <c r="C16" s="248">
        <v>1470460</v>
      </c>
      <c r="D16" s="255">
        <v>2000000</v>
      </c>
      <c r="E16" s="255">
        <v>2000000</v>
      </c>
    </row>
    <row r="17" spans="1:5" ht="43.5">
      <c r="A17" s="439"/>
      <c r="B17" s="82" t="s">
        <v>500</v>
      </c>
      <c r="C17" s="252"/>
      <c r="D17" s="252"/>
      <c r="E17" s="252"/>
    </row>
    <row r="18" spans="1:5" ht="43.5">
      <c r="A18" s="439"/>
      <c r="B18" s="82" t="s">
        <v>501</v>
      </c>
      <c r="C18" s="252"/>
      <c r="D18" s="252"/>
      <c r="E18" s="252"/>
    </row>
    <row r="19" spans="1:5" ht="65.25">
      <c r="A19" s="440"/>
      <c r="B19" s="81" t="s">
        <v>502</v>
      </c>
      <c r="C19" s="250"/>
      <c r="D19" s="250"/>
      <c r="E19" s="250"/>
    </row>
    <row r="20" spans="1:5" ht="21.75">
      <c r="A20" s="436" t="s">
        <v>204</v>
      </c>
      <c r="B20" s="22" t="s">
        <v>205</v>
      </c>
      <c r="C20" s="248">
        <v>2250</v>
      </c>
      <c r="D20" s="255">
        <v>10000</v>
      </c>
      <c r="E20" s="255">
        <v>10000</v>
      </c>
    </row>
    <row r="21" spans="1:5" ht="42.75">
      <c r="A21" s="436"/>
      <c r="B21" s="23" t="s">
        <v>503</v>
      </c>
      <c r="C21" s="250"/>
      <c r="D21" s="250"/>
      <c r="E21" s="250"/>
    </row>
    <row r="22" spans="1:5" ht="21.75">
      <c r="A22" s="436" t="s">
        <v>210</v>
      </c>
      <c r="B22" s="70" t="s">
        <v>211</v>
      </c>
      <c r="C22" s="248">
        <v>4934</v>
      </c>
      <c r="D22" s="255">
        <v>2000</v>
      </c>
      <c r="E22" s="255">
        <v>3000</v>
      </c>
    </row>
    <row r="23" spans="1:5" ht="42">
      <c r="A23" s="436"/>
      <c r="B23" s="71" t="s">
        <v>504</v>
      </c>
      <c r="C23" s="250"/>
      <c r="D23" s="250"/>
      <c r="E23" s="250"/>
    </row>
    <row r="24" spans="1:5" ht="21.75">
      <c r="A24" s="436" t="s">
        <v>216</v>
      </c>
      <c r="B24" s="70" t="s">
        <v>217</v>
      </c>
      <c r="C24" s="248">
        <v>64612</v>
      </c>
      <c r="D24" s="255">
        <v>80000</v>
      </c>
      <c r="E24" s="255">
        <v>80000</v>
      </c>
    </row>
    <row r="25" spans="1:5" ht="63">
      <c r="A25" s="436"/>
      <c r="B25" s="71" t="s">
        <v>505</v>
      </c>
      <c r="C25" s="250"/>
      <c r="D25" s="256"/>
      <c r="E25" s="256"/>
    </row>
    <row r="26" spans="1:5" ht="21.75">
      <c r="A26" s="436" t="s">
        <v>222</v>
      </c>
      <c r="B26" s="70" t="s">
        <v>223</v>
      </c>
      <c r="C26" s="248">
        <v>9050</v>
      </c>
      <c r="D26" s="255">
        <v>10000</v>
      </c>
      <c r="E26" s="255">
        <v>10000</v>
      </c>
    </row>
    <row r="27" spans="1:5" ht="42">
      <c r="A27" s="436"/>
      <c r="B27" s="71" t="s">
        <v>506</v>
      </c>
      <c r="C27" s="250"/>
      <c r="D27" s="250"/>
      <c r="E27" s="250"/>
    </row>
    <row r="28" spans="1:5" ht="63">
      <c r="A28" s="54" t="s">
        <v>227</v>
      </c>
      <c r="B28" s="54" t="s">
        <v>507</v>
      </c>
      <c r="C28" s="247">
        <v>102204</v>
      </c>
      <c r="D28" s="257">
        <v>100000</v>
      </c>
      <c r="E28" s="258">
        <v>100000</v>
      </c>
    </row>
    <row r="29" spans="1:5" ht="42">
      <c r="A29" s="54" t="s">
        <v>233</v>
      </c>
      <c r="B29" s="54" t="s">
        <v>508</v>
      </c>
      <c r="C29" s="247">
        <v>9700</v>
      </c>
      <c r="D29" s="258">
        <v>25000</v>
      </c>
      <c r="E29" s="258">
        <v>25000</v>
      </c>
    </row>
    <row r="30" spans="1:5" ht="21.75">
      <c r="A30" s="436" t="s">
        <v>238</v>
      </c>
      <c r="B30" s="70" t="s">
        <v>239</v>
      </c>
      <c r="C30" s="248">
        <v>0</v>
      </c>
      <c r="D30" s="255">
        <v>40000</v>
      </c>
      <c r="E30" s="255">
        <v>40000</v>
      </c>
    </row>
    <row r="31" spans="1:5" ht="42">
      <c r="A31" s="436"/>
      <c r="B31" s="71" t="s">
        <v>509</v>
      </c>
      <c r="C31" s="250"/>
      <c r="D31" s="250"/>
      <c r="E31" s="250"/>
    </row>
    <row r="32" spans="1:5" ht="21.75">
      <c r="A32" s="436" t="s">
        <v>244</v>
      </c>
      <c r="B32" s="70" t="s">
        <v>239</v>
      </c>
      <c r="C32" s="248">
        <v>36812</v>
      </c>
      <c r="D32" s="255">
        <v>40000</v>
      </c>
      <c r="E32" s="255">
        <v>40000</v>
      </c>
    </row>
    <row r="33" spans="1:5" ht="63">
      <c r="A33" s="436"/>
      <c r="B33" s="71" t="s">
        <v>510</v>
      </c>
      <c r="C33" s="250"/>
      <c r="D33" s="250"/>
      <c r="E33" s="250"/>
    </row>
    <row r="34" spans="1:5" ht="21.75">
      <c r="A34" s="436" t="s">
        <v>511</v>
      </c>
      <c r="B34" s="70" t="s">
        <v>239</v>
      </c>
      <c r="C34" s="248">
        <v>2250</v>
      </c>
      <c r="D34" s="255">
        <v>10000</v>
      </c>
      <c r="E34" s="255">
        <v>10000</v>
      </c>
    </row>
    <row r="35" spans="1:5" ht="42">
      <c r="A35" s="436"/>
      <c r="B35" s="71" t="s">
        <v>512</v>
      </c>
      <c r="C35" s="250"/>
      <c r="D35" s="250"/>
      <c r="E35" s="250"/>
    </row>
    <row r="36" spans="1:5" ht="21.75">
      <c r="A36" s="436" t="s">
        <v>259</v>
      </c>
      <c r="B36" s="70" t="s">
        <v>239</v>
      </c>
      <c r="C36" s="248">
        <v>173197</v>
      </c>
      <c r="D36" s="255">
        <v>150000</v>
      </c>
      <c r="E36" s="255">
        <v>277000</v>
      </c>
    </row>
    <row r="37" spans="1:5" ht="21.75">
      <c r="A37" s="436"/>
      <c r="B37" s="71" t="s">
        <v>513</v>
      </c>
      <c r="C37" s="250"/>
      <c r="D37" s="250"/>
      <c r="E37" s="250"/>
    </row>
    <row r="38" spans="1:5" ht="21.75">
      <c r="A38" s="436" t="s">
        <v>267</v>
      </c>
      <c r="B38" s="70" t="s">
        <v>239</v>
      </c>
      <c r="C38" s="248">
        <v>26959</v>
      </c>
      <c r="D38" s="255">
        <v>60000</v>
      </c>
      <c r="E38" s="255">
        <v>79800</v>
      </c>
    </row>
    <row r="39" spans="1:5" ht="21.75">
      <c r="A39" s="436"/>
      <c r="B39" s="71" t="s">
        <v>514</v>
      </c>
      <c r="C39" s="250"/>
      <c r="D39" s="250"/>
      <c r="E39" s="250"/>
    </row>
    <row r="40" spans="1:5" ht="21.75">
      <c r="A40" s="436" t="s">
        <v>276</v>
      </c>
      <c r="B40" s="70" t="s">
        <v>239</v>
      </c>
      <c r="C40" s="248">
        <v>20750</v>
      </c>
      <c r="D40" s="255">
        <v>30000</v>
      </c>
      <c r="E40" s="255">
        <v>42000</v>
      </c>
    </row>
    <row r="41" spans="1:5" ht="21.75">
      <c r="A41" s="436"/>
      <c r="B41" s="71" t="s">
        <v>515</v>
      </c>
      <c r="C41" s="250"/>
      <c r="D41" s="250"/>
      <c r="E41" s="250"/>
    </row>
    <row r="42" spans="1:5" ht="21.75">
      <c r="A42" s="436" t="s">
        <v>285</v>
      </c>
      <c r="B42" s="70" t="s">
        <v>516</v>
      </c>
      <c r="C42" s="248">
        <v>4500</v>
      </c>
      <c r="D42" s="255">
        <v>5000</v>
      </c>
      <c r="E42" s="255">
        <v>5000</v>
      </c>
    </row>
    <row r="43" spans="1:5" ht="42.75">
      <c r="A43" s="436"/>
      <c r="B43" s="71" t="s">
        <v>852</v>
      </c>
      <c r="C43" s="250"/>
      <c r="D43" s="250"/>
      <c r="E43" s="250"/>
    </row>
    <row r="44" spans="1:5" ht="21.75">
      <c r="A44" s="436" t="s">
        <v>293</v>
      </c>
      <c r="B44" s="70" t="s">
        <v>239</v>
      </c>
      <c r="C44" s="248">
        <v>94711</v>
      </c>
      <c r="D44" s="255">
        <v>80000</v>
      </c>
      <c r="E44" s="255">
        <v>140233</v>
      </c>
    </row>
    <row r="45" spans="1:5" ht="21.75">
      <c r="A45" s="436"/>
      <c r="B45" s="71" t="s">
        <v>515</v>
      </c>
      <c r="C45" s="250"/>
      <c r="D45" s="250"/>
      <c r="E45" s="250"/>
    </row>
    <row r="46" spans="1:5" ht="21.75">
      <c r="A46" s="436" t="s">
        <v>299</v>
      </c>
      <c r="B46" s="70" t="s">
        <v>239</v>
      </c>
      <c r="C46" s="248">
        <v>0</v>
      </c>
      <c r="D46" s="255">
        <v>10000</v>
      </c>
      <c r="E46" s="255">
        <v>10000</v>
      </c>
    </row>
    <row r="47" spans="1:5" ht="42">
      <c r="A47" s="436"/>
      <c r="B47" s="71" t="s">
        <v>300</v>
      </c>
      <c r="C47" s="250"/>
      <c r="D47" s="250"/>
      <c r="E47" s="250"/>
    </row>
    <row r="48" spans="1:5" ht="21.75">
      <c r="A48" s="436" t="s">
        <v>307</v>
      </c>
      <c r="B48" s="70" t="s">
        <v>308</v>
      </c>
      <c r="C48" s="248">
        <v>10000</v>
      </c>
      <c r="D48" s="255">
        <v>10000</v>
      </c>
      <c r="E48" s="255">
        <v>10000</v>
      </c>
    </row>
    <row r="49" spans="1:5" ht="42">
      <c r="A49" s="436"/>
      <c r="B49" s="71" t="s">
        <v>517</v>
      </c>
      <c r="C49" s="250"/>
      <c r="D49" s="250"/>
      <c r="E49" s="250"/>
    </row>
    <row r="50" spans="1:5" ht="21.75">
      <c r="A50" s="69" t="s">
        <v>310</v>
      </c>
      <c r="B50" s="54" t="s">
        <v>311</v>
      </c>
      <c r="C50" s="247">
        <v>0</v>
      </c>
      <c r="D50" s="259">
        <v>10000</v>
      </c>
      <c r="E50" s="259">
        <v>10000</v>
      </c>
    </row>
    <row r="51" spans="1:5" ht="21.75">
      <c r="A51" s="69" t="s">
        <v>853</v>
      </c>
      <c r="B51" s="277" t="s">
        <v>523</v>
      </c>
      <c r="C51" s="248">
        <v>10000</v>
      </c>
      <c r="D51" s="248">
        <v>10000</v>
      </c>
      <c r="E51" s="248">
        <v>10000</v>
      </c>
    </row>
    <row r="52" spans="1:5" ht="84.75">
      <c r="A52" s="71"/>
      <c r="B52" s="278" t="s">
        <v>524</v>
      </c>
      <c r="C52" s="250"/>
      <c r="D52" s="250"/>
      <c r="E52" s="250"/>
    </row>
    <row r="53" spans="1:5" ht="21.75">
      <c r="A53" s="409" t="s">
        <v>312</v>
      </c>
      <c r="B53" s="70" t="s">
        <v>313</v>
      </c>
      <c r="C53" s="248">
        <v>72677</v>
      </c>
      <c r="D53" s="255">
        <v>100000</v>
      </c>
      <c r="E53" s="255">
        <v>100000</v>
      </c>
    </row>
    <row r="54" spans="1:5" ht="42">
      <c r="A54" s="436"/>
      <c r="B54" s="71" t="s">
        <v>314</v>
      </c>
      <c r="C54" s="250"/>
      <c r="D54" s="250"/>
      <c r="E54" s="250"/>
    </row>
    <row r="55" spans="1:5" ht="42.75">
      <c r="A55" s="54" t="s">
        <v>315</v>
      </c>
      <c r="B55" s="54" t="s">
        <v>518</v>
      </c>
      <c r="C55" s="247">
        <v>118537</v>
      </c>
      <c r="D55" s="247">
        <v>90000</v>
      </c>
      <c r="E55" s="247">
        <v>90000</v>
      </c>
    </row>
    <row r="56" spans="1:5" ht="42">
      <c r="A56" s="54" t="s">
        <v>317</v>
      </c>
      <c r="B56" s="54" t="s">
        <v>519</v>
      </c>
      <c r="C56" s="247">
        <v>500</v>
      </c>
      <c r="D56" s="247">
        <v>1000</v>
      </c>
      <c r="E56" s="247">
        <v>1000</v>
      </c>
    </row>
    <row r="57" spans="1:5" ht="42.75">
      <c r="A57" s="54" t="s">
        <v>319</v>
      </c>
      <c r="B57" s="54" t="s">
        <v>520</v>
      </c>
      <c r="C57" s="247">
        <v>4163</v>
      </c>
      <c r="D57" s="247">
        <v>50000</v>
      </c>
      <c r="E57" s="247">
        <v>50000</v>
      </c>
    </row>
    <row r="58" spans="1:5" ht="21.75">
      <c r="A58" s="54" t="s">
        <v>321</v>
      </c>
      <c r="B58" s="54" t="s">
        <v>521</v>
      </c>
      <c r="C58" s="247">
        <v>6680</v>
      </c>
      <c r="D58" s="247">
        <v>19000</v>
      </c>
      <c r="E58" s="247">
        <v>19000</v>
      </c>
    </row>
    <row r="59" spans="1:5" ht="43.5">
      <c r="A59" s="54" t="s">
        <v>323</v>
      </c>
      <c r="B59" s="69" t="s">
        <v>854</v>
      </c>
      <c r="C59" s="247">
        <v>36000</v>
      </c>
      <c r="D59" s="247">
        <v>40000</v>
      </c>
      <c r="E59" s="247">
        <v>40000</v>
      </c>
    </row>
    <row r="60" spans="1:5" ht="43.5">
      <c r="A60" s="54" t="s">
        <v>324</v>
      </c>
      <c r="B60" s="54" t="s">
        <v>522</v>
      </c>
      <c r="C60" s="247">
        <v>0</v>
      </c>
      <c r="D60" s="247">
        <v>0</v>
      </c>
      <c r="E60" s="247">
        <v>0</v>
      </c>
    </row>
    <row r="61" spans="1:5" ht="21.75">
      <c r="A61" s="436" t="s">
        <v>329</v>
      </c>
      <c r="B61" s="70" t="s">
        <v>239</v>
      </c>
      <c r="C61" s="248">
        <v>19941</v>
      </c>
      <c r="D61" s="248">
        <v>20000</v>
      </c>
      <c r="E61" s="248">
        <v>20000</v>
      </c>
    </row>
    <row r="62" spans="1:5" ht="42.75">
      <c r="A62" s="436"/>
      <c r="B62" s="71" t="s">
        <v>525</v>
      </c>
      <c r="C62" s="250"/>
      <c r="D62" s="250"/>
      <c r="E62" s="250"/>
    </row>
    <row r="63" spans="1:5" ht="42">
      <c r="A63" s="54" t="s">
        <v>331</v>
      </c>
      <c r="B63" s="54" t="s">
        <v>526</v>
      </c>
      <c r="C63" s="247">
        <v>500000</v>
      </c>
      <c r="D63" s="258">
        <v>500000</v>
      </c>
      <c r="E63" s="258">
        <v>500000</v>
      </c>
    </row>
    <row r="64" spans="1:5" ht="21.75">
      <c r="A64" s="26"/>
      <c r="B64" s="44" t="s">
        <v>527</v>
      </c>
      <c r="C64" s="260">
        <f>SUM(C5:C63)</f>
        <v>3054375</v>
      </c>
      <c r="D64" s="260">
        <f>SUM(D5:D63)</f>
        <v>3892000</v>
      </c>
      <c r="E64" s="260">
        <f>SUM(E5:E63)</f>
        <v>4112033</v>
      </c>
    </row>
    <row r="65" spans="1:5" ht="15.75">
      <c r="A65" s="21"/>
      <c r="B65" s="45"/>
      <c r="C65" s="45"/>
      <c r="D65" s="45"/>
      <c r="E65" s="45"/>
    </row>
  </sheetData>
  <sheetProtection/>
  <mergeCells count="23">
    <mergeCell ref="A24:A25"/>
    <mergeCell ref="A16:A19"/>
    <mergeCell ref="A14:A15"/>
    <mergeCell ref="A20:A21"/>
    <mergeCell ref="A22:A23"/>
    <mergeCell ref="A12:A13"/>
    <mergeCell ref="A30:A31"/>
    <mergeCell ref="A26:A27"/>
    <mergeCell ref="A1:E1"/>
    <mergeCell ref="A2:E2"/>
    <mergeCell ref="A36:A37"/>
    <mergeCell ref="A38:A39"/>
    <mergeCell ref="A32:A33"/>
    <mergeCell ref="A34:A35"/>
    <mergeCell ref="A7:A8"/>
    <mergeCell ref="A9:A11"/>
    <mergeCell ref="A42:A43"/>
    <mergeCell ref="A44:A45"/>
    <mergeCell ref="A40:A41"/>
    <mergeCell ref="A53:A54"/>
    <mergeCell ref="A46:A47"/>
    <mergeCell ref="A61:A62"/>
    <mergeCell ref="A48:A49"/>
  </mergeCells>
  <printOptions/>
  <pageMargins left="1.3" right="0.6" top="0.51" bottom="0.6" header="0.3" footer="0.3"/>
  <pageSetup horizontalDpi="300" verticalDpi="300" orientation="landscape" paperSize="5" r:id="rId1"/>
  <rowBreaks count="3" manualBreakCount="3">
    <brk id="15" max="255" man="1"/>
    <brk id="41" max="255" man="1"/>
    <brk id="55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="70" zoomScaleNormal="70" zoomScaleSheetLayoutView="70" zoomScalePageLayoutView="0" workbookViewId="0" topLeftCell="A1">
      <selection activeCell="A13" sqref="A13:E13"/>
    </sheetView>
  </sheetViews>
  <sheetFormatPr defaultColWidth="8.8515625" defaultRowHeight="15"/>
  <cols>
    <col min="1" max="1" width="9.57421875" style="137" customWidth="1"/>
    <col min="2" max="2" width="12.421875" style="137" customWidth="1"/>
    <col min="3" max="3" width="55.7109375" style="137" customWidth="1"/>
    <col min="4" max="4" width="27.28125" style="137" customWidth="1"/>
    <col min="5" max="5" width="23.421875" style="137" customWidth="1"/>
    <col min="6" max="6" width="24.421875" style="137" customWidth="1"/>
    <col min="7" max="16384" width="8.8515625" style="137" customWidth="1"/>
  </cols>
  <sheetData>
    <row r="1" spans="1:6" ht="23.25">
      <c r="A1" s="455" t="s">
        <v>607</v>
      </c>
      <c r="B1" s="455"/>
      <c r="C1" s="455"/>
      <c r="D1" s="455"/>
      <c r="E1" s="455"/>
      <c r="F1" s="455"/>
    </row>
    <row r="2" spans="1:6" ht="23.25">
      <c r="A2" s="456" t="s">
        <v>719</v>
      </c>
      <c r="B2" s="456"/>
      <c r="C2" s="456"/>
      <c r="D2" s="456"/>
      <c r="E2" s="456"/>
      <c r="F2" s="456"/>
    </row>
    <row r="3" spans="2:6" ht="15.75">
      <c r="B3" s="2"/>
      <c r="C3" s="2"/>
      <c r="F3" s="152" t="s">
        <v>720</v>
      </c>
    </row>
    <row r="4" spans="1:6" ht="21.75">
      <c r="A4" s="153" t="s">
        <v>554</v>
      </c>
      <c r="B4" s="153" t="s">
        <v>4</v>
      </c>
      <c r="C4" s="448" t="s">
        <v>555</v>
      </c>
      <c r="D4" s="449"/>
      <c r="E4" s="450"/>
      <c r="F4" s="154" t="s">
        <v>732</v>
      </c>
    </row>
    <row r="5" spans="1:6" ht="23.25" customHeight="1">
      <c r="A5" s="156">
        <v>1</v>
      </c>
      <c r="B5" s="158" t="s">
        <v>556</v>
      </c>
      <c r="C5" s="451" t="s">
        <v>724</v>
      </c>
      <c r="D5" s="452"/>
      <c r="E5" s="453"/>
      <c r="F5" s="157">
        <v>396400</v>
      </c>
    </row>
    <row r="6" spans="1:6" ht="48" customHeight="1">
      <c r="A6" s="156">
        <v>2</v>
      </c>
      <c r="B6" s="159" t="s">
        <v>729</v>
      </c>
      <c r="C6" s="457" t="s">
        <v>721</v>
      </c>
      <c r="D6" s="458"/>
      <c r="E6" s="459"/>
      <c r="F6" s="157">
        <v>628800</v>
      </c>
    </row>
    <row r="7" spans="1:6" ht="45.75" customHeight="1">
      <c r="A7" s="156">
        <v>3</v>
      </c>
      <c r="B7" s="160" t="s">
        <v>728</v>
      </c>
      <c r="C7" s="451" t="s">
        <v>896</v>
      </c>
      <c r="D7" s="452"/>
      <c r="E7" s="453"/>
      <c r="F7" s="157">
        <v>682664</v>
      </c>
    </row>
    <row r="8" spans="1:6" ht="51.75" customHeight="1">
      <c r="A8" s="156">
        <v>4</v>
      </c>
      <c r="B8" s="160" t="s">
        <v>728</v>
      </c>
      <c r="C8" s="451" t="s">
        <v>730</v>
      </c>
      <c r="D8" s="452"/>
      <c r="E8" s="453"/>
      <c r="F8" s="157">
        <v>1973100</v>
      </c>
    </row>
    <row r="9" spans="1:6" ht="28.5" customHeight="1">
      <c r="A9" s="156">
        <v>5</v>
      </c>
      <c r="B9" s="160" t="s">
        <v>728</v>
      </c>
      <c r="C9" s="451" t="s">
        <v>731</v>
      </c>
      <c r="D9" s="452"/>
      <c r="E9" s="453"/>
      <c r="F9" s="157">
        <v>1001400</v>
      </c>
    </row>
    <row r="10" spans="1:6" ht="27.75">
      <c r="A10" s="156">
        <v>6</v>
      </c>
      <c r="B10" s="160" t="s">
        <v>728</v>
      </c>
      <c r="C10" s="451" t="s">
        <v>894</v>
      </c>
      <c r="D10" s="452"/>
      <c r="E10" s="453"/>
      <c r="F10" s="157">
        <v>238050</v>
      </c>
    </row>
    <row r="11" spans="1:6" ht="39" customHeight="1">
      <c r="A11" s="156">
        <v>7</v>
      </c>
      <c r="B11" s="158" t="s">
        <v>722</v>
      </c>
      <c r="C11" s="451" t="s">
        <v>723</v>
      </c>
      <c r="D11" s="452"/>
      <c r="E11" s="453"/>
      <c r="F11" s="157">
        <v>2500883</v>
      </c>
    </row>
    <row r="12" spans="1:6" ht="27.75">
      <c r="A12" s="156">
        <v>8</v>
      </c>
      <c r="B12" s="155" t="s">
        <v>726</v>
      </c>
      <c r="C12" s="454" t="s">
        <v>727</v>
      </c>
      <c r="D12" s="454"/>
      <c r="E12" s="454"/>
      <c r="F12" s="157">
        <v>500032</v>
      </c>
    </row>
    <row r="13" spans="1:6" s="162" customFormat="1" ht="21.75">
      <c r="A13" s="445" t="s">
        <v>725</v>
      </c>
      <c r="B13" s="446"/>
      <c r="C13" s="446"/>
      <c r="D13" s="446"/>
      <c r="E13" s="447"/>
      <c r="F13" s="161">
        <f>SUM(F5:F12)</f>
        <v>7921329</v>
      </c>
    </row>
    <row r="17" spans="1:6" ht="18.75">
      <c r="A17" s="441" t="s">
        <v>943</v>
      </c>
      <c r="B17" s="442"/>
      <c r="C17" s="442"/>
      <c r="E17" s="443" t="s">
        <v>945</v>
      </c>
      <c r="F17" s="443"/>
    </row>
    <row r="18" spans="1:6" ht="18.75">
      <c r="A18" s="441" t="s">
        <v>944</v>
      </c>
      <c r="B18" s="442"/>
      <c r="C18" s="442"/>
      <c r="E18" s="444" t="s">
        <v>946</v>
      </c>
      <c r="F18" s="444"/>
    </row>
    <row r="19" spans="5:6" ht="18.75">
      <c r="E19" s="444" t="s">
        <v>947</v>
      </c>
      <c r="F19" s="444"/>
    </row>
  </sheetData>
  <sheetProtection/>
  <mergeCells count="17">
    <mergeCell ref="A1:F1"/>
    <mergeCell ref="A2:F2"/>
    <mergeCell ref="C6:E6"/>
    <mergeCell ref="C5:E5"/>
    <mergeCell ref="C4:E4"/>
    <mergeCell ref="C8:E8"/>
    <mergeCell ref="C9:E9"/>
    <mergeCell ref="C11:E11"/>
    <mergeCell ref="C10:E10"/>
    <mergeCell ref="C12:E12"/>
    <mergeCell ref="C7:E7"/>
    <mergeCell ref="A17:C17"/>
    <mergeCell ref="A18:C18"/>
    <mergeCell ref="E17:F17"/>
    <mergeCell ref="E18:F18"/>
    <mergeCell ref="E19:F19"/>
    <mergeCell ref="A13:E13"/>
  </mergeCells>
  <printOptions/>
  <pageMargins left="1.25" right="0.7" top="0.75" bottom="0.75" header="0.3" footer="0.3"/>
  <pageSetup horizontalDpi="300" verticalDpi="3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5"/>
  <sheetViews>
    <sheetView view="pageBreakPreview" zoomScaleSheetLayoutView="100" zoomScalePageLayoutView="0" workbookViewId="0" topLeftCell="A3">
      <selection activeCell="D13" sqref="D13"/>
    </sheetView>
  </sheetViews>
  <sheetFormatPr defaultColWidth="9.140625" defaultRowHeight="15"/>
  <cols>
    <col min="1" max="1" width="12.57421875" style="0" customWidth="1"/>
    <col min="2" max="2" width="15.140625" style="0" customWidth="1"/>
    <col min="3" max="3" width="92.140625" style="0" customWidth="1"/>
    <col min="4" max="4" width="21.8515625" style="0" customWidth="1"/>
  </cols>
  <sheetData>
    <row r="1" spans="1:4" ht="18.75">
      <c r="A1" s="462" t="s">
        <v>558</v>
      </c>
      <c r="B1" s="462"/>
      <c r="C1" s="462"/>
      <c r="D1" s="462"/>
    </row>
    <row r="2" spans="1:4" ht="15.75">
      <c r="A2" s="460" t="s">
        <v>587</v>
      </c>
      <c r="B2" s="460"/>
      <c r="C2" s="460"/>
      <c r="D2" s="460"/>
    </row>
    <row r="3" spans="1:4" ht="15.75">
      <c r="A3" s="135"/>
      <c r="B3" s="2"/>
      <c r="C3" s="2"/>
      <c r="D3" s="166" t="s">
        <v>588</v>
      </c>
    </row>
    <row r="4" spans="1:4" ht="17.25">
      <c r="A4" s="140" t="s">
        <v>559</v>
      </c>
      <c r="B4" s="140" t="s">
        <v>4</v>
      </c>
      <c r="C4" s="140" t="s">
        <v>555</v>
      </c>
      <c r="D4" s="163" t="s">
        <v>733</v>
      </c>
    </row>
    <row r="5" spans="1:4" ht="30" customHeight="1">
      <c r="A5" s="140" t="s">
        <v>560</v>
      </c>
      <c r="B5" s="143" t="s">
        <v>561</v>
      </c>
      <c r="C5" s="144" t="s">
        <v>562</v>
      </c>
      <c r="D5" s="164">
        <v>400000</v>
      </c>
    </row>
    <row r="6" spans="1:4" ht="30" customHeight="1">
      <c r="A6" s="140" t="s">
        <v>563</v>
      </c>
      <c r="B6" s="143" t="s">
        <v>564</v>
      </c>
      <c r="C6" s="143" t="s">
        <v>565</v>
      </c>
      <c r="D6" s="164">
        <v>600000</v>
      </c>
    </row>
    <row r="7" spans="1:4" ht="30" customHeight="1">
      <c r="A7" s="140" t="s">
        <v>566</v>
      </c>
      <c r="B7" s="143" t="s">
        <v>567</v>
      </c>
      <c r="C7" s="144" t="s">
        <v>568</v>
      </c>
      <c r="D7" s="164">
        <v>50000</v>
      </c>
    </row>
    <row r="8" spans="1:4" ht="30" customHeight="1">
      <c r="A8" s="140" t="s">
        <v>569</v>
      </c>
      <c r="B8" s="143" t="s">
        <v>570</v>
      </c>
      <c r="C8" s="143" t="s">
        <v>571</v>
      </c>
      <c r="D8" s="164">
        <v>250000</v>
      </c>
    </row>
    <row r="9" spans="1:4" ht="30" customHeight="1">
      <c r="A9" s="140" t="s">
        <v>572</v>
      </c>
      <c r="B9" s="143" t="s">
        <v>573</v>
      </c>
      <c r="C9" s="143" t="s">
        <v>574</v>
      </c>
      <c r="D9" s="164">
        <v>250000</v>
      </c>
    </row>
    <row r="10" spans="1:4" ht="30" customHeight="1">
      <c r="A10" s="140" t="s">
        <v>575</v>
      </c>
      <c r="B10" s="143" t="s">
        <v>576</v>
      </c>
      <c r="C10" s="143" t="s">
        <v>577</v>
      </c>
      <c r="D10" s="164">
        <v>100000</v>
      </c>
    </row>
    <row r="11" spans="1:4" ht="30" customHeight="1">
      <c r="A11" s="140" t="s">
        <v>578</v>
      </c>
      <c r="B11" s="143" t="s">
        <v>579</v>
      </c>
      <c r="C11" s="143" t="s">
        <v>580</v>
      </c>
      <c r="D11" s="164">
        <v>50000</v>
      </c>
    </row>
    <row r="12" spans="1:4" ht="30" customHeight="1">
      <c r="A12" s="140" t="s">
        <v>581</v>
      </c>
      <c r="B12" s="143" t="s">
        <v>582</v>
      </c>
      <c r="C12" s="143" t="s">
        <v>583</v>
      </c>
      <c r="D12" s="164">
        <v>250000</v>
      </c>
    </row>
    <row r="13" spans="1:4" ht="30" customHeight="1">
      <c r="A13" s="140" t="s">
        <v>584</v>
      </c>
      <c r="B13" s="143" t="s">
        <v>585</v>
      </c>
      <c r="C13" s="144" t="s">
        <v>586</v>
      </c>
      <c r="D13" s="164">
        <v>50000</v>
      </c>
    </row>
    <row r="14" spans="1:4" ht="15.75">
      <c r="A14" s="461" t="s">
        <v>557</v>
      </c>
      <c r="B14" s="461"/>
      <c r="C14" s="461"/>
      <c r="D14" s="165">
        <f>SUM(D5:D13)</f>
        <v>2000000</v>
      </c>
    </row>
    <row r="15" spans="1:4" ht="15.75">
      <c r="A15" s="135"/>
      <c r="B15" s="2"/>
      <c r="C15" s="2"/>
      <c r="D15" s="2"/>
    </row>
    <row r="16" spans="1:4" ht="15.75">
      <c r="A16" s="135"/>
      <c r="B16" s="2"/>
      <c r="C16" s="2"/>
      <c r="D16" s="2"/>
    </row>
    <row r="17" spans="1:4" ht="15.75">
      <c r="A17" s="136"/>
      <c r="B17" s="2"/>
      <c r="C17" s="2"/>
      <c r="D17" s="2"/>
    </row>
    <row r="18" spans="1:4" ht="15.75">
      <c r="A18" s="134"/>
      <c r="B18" s="2"/>
      <c r="C18" s="460" t="s">
        <v>734</v>
      </c>
      <c r="D18" s="460"/>
    </row>
    <row r="19" spans="1:4" ht="15.75">
      <c r="A19" s="134"/>
      <c r="B19" s="2"/>
      <c r="C19" s="460" t="s">
        <v>735</v>
      </c>
      <c r="D19" s="460"/>
    </row>
    <row r="20" spans="1:4" ht="15.75">
      <c r="A20" s="134"/>
      <c r="B20" s="2"/>
      <c r="C20" s="2"/>
      <c r="D20" s="2"/>
    </row>
    <row r="21" spans="1:4" ht="15.75">
      <c r="A21" s="134"/>
      <c r="B21" s="2"/>
      <c r="C21" s="2"/>
      <c r="D21" s="2"/>
    </row>
    <row r="22" spans="1:4" ht="15.75">
      <c r="A22" s="134"/>
      <c r="B22" s="2"/>
      <c r="C22" s="2"/>
      <c r="D22" s="2"/>
    </row>
    <row r="23" spans="1:4" ht="15.75">
      <c r="A23" s="134"/>
      <c r="B23" s="2"/>
      <c r="C23" s="2"/>
      <c r="D23" s="2"/>
    </row>
    <row r="24" spans="2:4" ht="15">
      <c r="B24" s="2"/>
      <c r="C24" s="2"/>
      <c r="D24" s="2"/>
    </row>
    <row r="25" spans="2:4" ht="15">
      <c r="B25" s="2"/>
      <c r="C25" s="2"/>
      <c r="D25" s="2"/>
    </row>
  </sheetData>
  <sheetProtection/>
  <mergeCells count="5">
    <mergeCell ref="C19:D19"/>
    <mergeCell ref="A14:C14"/>
    <mergeCell ref="A1:D1"/>
    <mergeCell ref="A2:D2"/>
    <mergeCell ref="C18:D18"/>
  </mergeCells>
  <printOptions/>
  <pageMargins left="1.48" right="0.51" top="0.93" bottom="0.75" header="0.3" footer="0.3"/>
  <pageSetup horizontalDpi="300" verticalDpi="30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="85" zoomScaleNormal="70" zoomScaleSheetLayoutView="85" zoomScalePageLayoutView="0" workbookViewId="0" topLeftCell="A1">
      <selection activeCell="E11" sqref="E11"/>
    </sheetView>
  </sheetViews>
  <sheetFormatPr defaultColWidth="9.140625" defaultRowHeight="15"/>
  <cols>
    <col min="1" max="1" width="14.28125" style="0" customWidth="1"/>
    <col min="2" max="2" width="39.57421875" style="0" customWidth="1"/>
    <col min="3" max="3" width="62.8515625" style="0" customWidth="1"/>
    <col min="4" max="4" width="26.140625" style="0" customWidth="1"/>
    <col min="5" max="5" width="16.28125" style="0" customWidth="1"/>
  </cols>
  <sheetData>
    <row r="1" spans="1:6" ht="21">
      <c r="A1" s="466" t="s">
        <v>694</v>
      </c>
      <c r="B1" s="466"/>
      <c r="C1" s="466"/>
      <c r="D1" s="466"/>
      <c r="E1" s="466"/>
      <c r="F1" s="147"/>
    </row>
    <row r="2" spans="1:6" ht="18.75">
      <c r="A2" s="463" t="s">
        <v>695</v>
      </c>
      <c r="B2" s="463"/>
      <c r="C2" s="463"/>
      <c r="D2" s="463"/>
      <c r="E2" s="463"/>
      <c r="F2" s="147"/>
    </row>
    <row r="3" spans="1:5" ht="18.75">
      <c r="A3" s="2"/>
      <c r="B3" s="167"/>
      <c r="C3" s="167"/>
      <c r="D3" s="167"/>
      <c r="E3" s="168" t="s">
        <v>717</v>
      </c>
    </row>
    <row r="4" spans="1:5" ht="38.25">
      <c r="A4" s="169" t="s">
        <v>4</v>
      </c>
      <c r="B4" s="169" t="s">
        <v>696</v>
      </c>
      <c r="C4" s="169" t="s">
        <v>697</v>
      </c>
      <c r="D4" s="169" t="s">
        <v>718</v>
      </c>
      <c r="E4" s="169" t="s">
        <v>698</v>
      </c>
    </row>
    <row r="5" spans="1:5" ht="33">
      <c r="A5" s="140" t="s">
        <v>699</v>
      </c>
      <c r="B5" s="141" t="s">
        <v>736</v>
      </c>
      <c r="C5" s="163" t="s">
        <v>700</v>
      </c>
      <c r="D5" s="163" t="s">
        <v>737</v>
      </c>
      <c r="E5" s="164">
        <v>189696</v>
      </c>
    </row>
    <row r="6" spans="1:5" ht="17.25">
      <c r="A6" s="140" t="s">
        <v>701</v>
      </c>
      <c r="B6" s="141" t="s">
        <v>702</v>
      </c>
      <c r="C6" s="163" t="s">
        <v>700</v>
      </c>
      <c r="D6" s="163" t="s">
        <v>703</v>
      </c>
      <c r="E6" s="164">
        <v>96000</v>
      </c>
    </row>
    <row r="7" spans="1:5" ht="17.25">
      <c r="A7" s="140" t="s">
        <v>704</v>
      </c>
      <c r="B7" s="141" t="s">
        <v>705</v>
      </c>
      <c r="C7" s="163" t="s">
        <v>738</v>
      </c>
      <c r="D7" s="163" t="s">
        <v>706</v>
      </c>
      <c r="E7" s="164">
        <v>156000</v>
      </c>
    </row>
    <row r="8" spans="1:5" ht="17.25">
      <c r="A8" s="467" t="s">
        <v>707</v>
      </c>
      <c r="B8" s="468" t="s">
        <v>708</v>
      </c>
      <c r="C8" s="173" t="s">
        <v>709</v>
      </c>
      <c r="D8" s="467"/>
      <c r="E8" s="469">
        <v>15000</v>
      </c>
    </row>
    <row r="9" spans="1:5" ht="17.25">
      <c r="A9" s="467"/>
      <c r="B9" s="468"/>
      <c r="C9" s="174" t="s">
        <v>739</v>
      </c>
      <c r="D9" s="467"/>
      <c r="E9" s="469"/>
    </row>
    <row r="10" spans="1:5" ht="31.5">
      <c r="A10" s="464" t="s">
        <v>93</v>
      </c>
      <c r="B10" s="391" t="s">
        <v>941</v>
      </c>
      <c r="C10" s="388" t="s">
        <v>937</v>
      </c>
      <c r="D10" s="385" t="s">
        <v>740</v>
      </c>
      <c r="E10" s="386">
        <f>879120+39800</f>
        <v>918920</v>
      </c>
    </row>
    <row r="11" spans="1:5" ht="17.25">
      <c r="A11" s="464"/>
      <c r="B11" s="389" t="s">
        <v>940</v>
      </c>
      <c r="C11" s="175">
        <v>0</v>
      </c>
      <c r="D11" s="390" t="s">
        <v>938</v>
      </c>
      <c r="E11" s="387"/>
    </row>
    <row r="12" spans="1:5" ht="18.75" customHeight="1">
      <c r="A12" s="465" t="s">
        <v>95</v>
      </c>
      <c r="B12" s="468" t="s">
        <v>741</v>
      </c>
      <c r="C12" s="173" t="s">
        <v>742</v>
      </c>
      <c r="D12" s="464" t="s">
        <v>743</v>
      </c>
      <c r="E12" s="469">
        <v>641304</v>
      </c>
    </row>
    <row r="13" spans="1:5" ht="17.25">
      <c r="A13" s="465"/>
      <c r="B13" s="468"/>
      <c r="C13" s="176">
        <v>2.5</v>
      </c>
      <c r="D13" s="464"/>
      <c r="E13" s="469"/>
    </row>
    <row r="14" spans="1:5" ht="17.25">
      <c r="A14" s="140" t="s">
        <v>97</v>
      </c>
      <c r="B14" s="141" t="s">
        <v>710</v>
      </c>
      <c r="C14" s="163" t="s">
        <v>700</v>
      </c>
      <c r="D14" s="163" t="s">
        <v>744</v>
      </c>
      <c r="E14" s="164">
        <v>385119</v>
      </c>
    </row>
    <row r="15" spans="1:5" ht="17.25">
      <c r="A15" s="140" t="s">
        <v>99</v>
      </c>
      <c r="B15" s="141" t="s">
        <v>711</v>
      </c>
      <c r="C15" s="163"/>
      <c r="D15" s="163"/>
      <c r="E15" s="164">
        <v>10000</v>
      </c>
    </row>
    <row r="16" spans="1:5" ht="31.5">
      <c r="A16" s="464" t="s">
        <v>127</v>
      </c>
      <c r="B16" s="470" t="s">
        <v>745</v>
      </c>
      <c r="C16" s="170" t="s">
        <v>746</v>
      </c>
      <c r="D16" s="464" t="s">
        <v>748</v>
      </c>
      <c r="E16" s="471">
        <v>596989</v>
      </c>
    </row>
    <row r="17" spans="1:5" ht="15.75">
      <c r="A17" s="464"/>
      <c r="B17" s="470"/>
      <c r="C17" s="171" t="s">
        <v>747</v>
      </c>
      <c r="D17" s="464"/>
      <c r="E17" s="471"/>
    </row>
    <row r="18" spans="1:5" ht="15.75">
      <c r="A18" s="140" t="s">
        <v>129</v>
      </c>
      <c r="B18" s="141" t="s">
        <v>712</v>
      </c>
      <c r="C18" s="172"/>
      <c r="D18" s="145"/>
      <c r="E18" s="164">
        <v>46000</v>
      </c>
    </row>
    <row r="19" spans="1:5" ht="18" customHeight="1">
      <c r="A19" s="140" t="s">
        <v>713</v>
      </c>
      <c r="B19" s="141" t="s">
        <v>714</v>
      </c>
      <c r="C19" s="172"/>
      <c r="D19" s="145"/>
      <c r="E19" s="179">
        <v>222000</v>
      </c>
    </row>
    <row r="20" spans="1:5" ht="15.75">
      <c r="A20" s="140" t="s">
        <v>134</v>
      </c>
      <c r="B20" s="141" t="s">
        <v>715</v>
      </c>
      <c r="C20" s="172"/>
      <c r="D20" s="145"/>
      <c r="E20" s="164">
        <v>15000</v>
      </c>
    </row>
    <row r="21" spans="1:5" ht="18" customHeight="1">
      <c r="A21" s="140" t="s">
        <v>137</v>
      </c>
      <c r="B21" s="141" t="s">
        <v>716</v>
      </c>
      <c r="C21" s="172"/>
      <c r="D21" s="145"/>
      <c r="E21" s="164">
        <v>200000</v>
      </c>
    </row>
    <row r="22" spans="1:5" ht="39">
      <c r="A22" s="148" t="s">
        <v>750</v>
      </c>
      <c r="B22" s="149" t="s">
        <v>916</v>
      </c>
      <c r="C22" s="177"/>
      <c r="D22" s="150"/>
      <c r="E22" s="180">
        <v>1405000</v>
      </c>
    </row>
    <row r="23" spans="1:5" ht="19.5">
      <c r="A23" s="148" t="s">
        <v>749</v>
      </c>
      <c r="B23" s="149" t="s">
        <v>751</v>
      </c>
      <c r="C23" s="178"/>
      <c r="D23" s="150"/>
      <c r="E23" s="180">
        <v>5439700</v>
      </c>
    </row>
    <row r="24" spans="1:5" ht="19.5">
      <c r="A24" s="148"/>
      <c r="B24" s="149"/>
      <c r="C24" s="178"/>
      <c r="D24" s="150"/>
      <c r="E24" s="180"/>
    </row>
    <row r="25" spans="1:5" ht="19.5">
      <c r="A25" s="148"/>
      <c r="B25" s="149"/>
      <c r="C25" s="178"/>
      <c r="D25" s="150"/>
      <c r="E25" s="180"/>
    </row>
  </sheetData>
  <sheetProtection/>
  <mergeCells count="15">
    <mergeCell ref="A16:A17"/>
    <mergeCell ref="B16:B17"/>
    <mergeCell ref="D16:D17"/>
    <mergeCell ref="E16:E17"/>
    <mergeCell ref="B12:B13"/>
    <mergeCell ref="D12:D13"/>
    <mergeCell ref="E12:E13"/>
    <mergeCell ref="A2:E2"/>
    <mergeCell ref="A10:A11"/>
    <mergeCell ref="A12:A13"/>
    <mergeCell ref="A1:E1"/>
    <mergeCell ref="A8:A9"/>
    <mergeCell ref="B8:B9"/>
    <mergeCell ref="D8:D9"/>
    <mergeCell ref="E8:E9"/>
  </mergeCells>
  <printOptions/>
  <pageMargins left="0.6" right="0.6" top="0.6" bottom="0.6" header="0.3" footer="0.3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 JSS CANT</dc:creator>
  <cp:keywords/>
  <dc:description/>
  <cp:lastModifiedBy>CO JSS CANT</cp:lastModifiedBy>
  <cp:lastPrinted>2013-07-24T12:00:06Z</cp:lastPrinted>
  <dcterms:created xsi:type="dcterms:W3CDTF">2013-06-26T19:35:30Z</dcterms:created>
  <dcterms:modified xsi:type="dcterms:W3CDTF">2013-07-24T12:55:12Z</dcterms:modified>
  <cp:category/>
  <cp:version/>
  <cp:contentType/>
  <cp:contentStatus/>
</cp:coreProperties>
</file>